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лето-осень 1" sheetId="7" r:id="rId1"/>
    <sheet name="лето-осень 2" sheetId="6" r:id="rId2"/>
    <sheet name="лето-осень 3 " sheetId="10" r:id="rId3"/>
    <sheet name="лето-осень 4" sheetId="8" r:id="rId4"/>
    <sheet name="зима-весна 1н " sheetId="18" r:id="rId5"/>
    <sheet name="зима-весна 2 н " sheetId="21" r:id="rId6"/>
    <sheet name="зима-весна 3н " sheetId="19" r:id="rId7"/>
    <sheet name="зима-весна 4 н" sheetId="20" r:id="rId8"/>
  </sheets>
  <definedNames>
    <definedName name="_xlnm.Print_Area" localSheetId="4">'зима-весна 1н '!$A$1:$V$118</definedName>
    <definedName name="_xlnm.Print_Area" localSheetId="5">'зима-весна 2 н '!$A$1:$V$111</definedName>
    <definedName name="_xlnm.Print_Area" localSheetId="6">'зима-весна 3н '!$A$1:$T$112</definedName>
    <definedName name="_xlnm.Print_Area" localSheetId="7">'зима-весна 4 н'!$A$1:$V$112</definedName>
    <definedName name="_xlnm.Print_Area" localSheetId="0">'лето-осень 1'!$A$1:$V$113</definedName>
    <definedName name="_xlnm.Print_Area" localSheetId="1">'лето-осень 2'!$A$1:$R$109</definedName>
    <definedName name="_xlnm.Print_Area" localSheetId="2">'лето-осень 3 '!$A$1:$R$109</definedName>
    <definedName name="_xlnm.Print_Area" localSheetId="3">'лето-осень 4'!$A$1:$V$121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44" i="8" l="1"/>
  <c r="O44" i="8"/>
  <c r="P44" i="8"/>
  <c r="P50" i="19"/>
  <c r="O50" i="19"/>
  <c r="N50" i="19"/>
  <c r="P49" i="19"/>
  <c r="O49" i="19"/>
  <c r="N49" i="19"/>
  <c r="P65" i="19"/>
  <c r="O65" i="19"/>
  <c r="N65" i="19"/>
  <c r="P66" i="21"/>
  <c r="O66" i="21"/>
  <c r="N66" i="21"/>
  <c r="P78" i="18"/>
  <c r="O78" i="18"/>
  <c r="N78" i="18"/>
  <c r="P80" i="8"/>
  <c r="O80" i="8"/>
  <c r="N80" i="8"/>
  <c r="P65" i="6"/>
  <c r="O65" i="6"/>
  <c r="N65" i="6"/>
  <c r="P69" i="7"/>
  <c r="O69" i="7"/>
  <c r="N69" i="7"/>
  <c r="P14" i="20" l="1"/>
  <c r="O14" i="20"/>
  <c r="N14" i="20"/>
  <c r="P13" i="20"/>
  <c r="O13" i="20"/>
  <c r="N13" i="20"/>
  <c r="P12" i="20"/>
  <c r="O12" i="20"/>
  <c r="N12" i="20"/>
  <c r="P11" i="20"/>
  <c r="O11" i="20"/>
  <c r="N11" i="20"/>
  <c r="P10" i="20"/>
  <c r="S10" i="20" s="1"/>
  <c r="V10" i="20" s="1"/>
  <c r="O10" i="20"/>
  <c r="N10" i="20"/>
  <c r="Q10" i="20" l="1"/>
  <c r="R10" i="20"/>
  <c r="N11" i="18"/>
  <c r="O11" i="18"/>
  <c r="P11" i="18"/>
  <c r="N12" i="18"/>
  <c r="O12" i="18"/>
  <c r="P12" i="18"/>
  <c r="N13" i="18"/>
  <c r="O13" i="18"/>
  <c r="P13" i="18"/>
  <c r="N14" i="18"/>
  <c r="O14" i="18"/>
  <c r="P14" i="18"/>
  <c r="N15" i="18"/>
  <c r="O15" i="18"/>
  <c r="P15" i="18"/>
  <c r="P13" i="8"/>
  <c r="O13" i="8"/>
  <c r="N13" i="8"/>
  <c r="P12" i="8"/>
  <c r="O12" i="8"/>
  <c r="N12" i="8"/>
  <c r="P11" i="8"/>
  <c r="O11" i="8"/>
  <c r="N11" i="8"/>
  <c r="P10" i="8"/>
  <c r="O10" i="8"/>
  <c r="R10" i="8" s="1"/>
  <c r="U10" i="8" s="1"/>
  <c r="N10" i="8"/>
  <c r="U10" i="20" l="1"/>
  <c r="T10" i="20"/>
  <c r="S11" i="18"/>
  <c r="V11" i="18" s="1"/>
  <c r="R11" i="18"/>
  <c r="U11" i="18" s="1"/>
  <c r="Q11" i="18"/>
  <c r="T11" i="18" s="1"/>
  <c r="Q10" i="8"/>
  <c r="T10" i="8" s="1"/>
  <c r="S10" i="8"/>
  <c r="V10" i="8" s="1"/>
  <c r="V33" i="8"/>
  <c r="P22" i="8" l="1"/>
  <c r="O22" i="8"/>
  <c r="N22" i="8"/>
  <c r="P21" i="8"/>
  <c r="O21" i="8"/>
  <c r="N21" i="8"/>
  <c r="P20" i="8"/>
  <c r="O20" i="8"/>
  <c r="N20" i="8"/>
  <c r="P19" i="8"/>
  <c r="O19" i="8"/>
  <c r="N19" i="8"/>
  <c r="P18" i="8"/>
  <c r="O18" i="8"/>
  <c r="N18" i="8"/>
  <c r="P17" i="8"/>
  <c r="O17" i="8"/>
  <c r="N17" i="8"/>
  <c r="P16" i="8"/>
  <c r="O16" i="8"/>
  <c r="N16" i="8"/>
  <c r="P15" i="8"/>
  <c r="O15" i="8"/>
  <c r="N15" i="8"/>
  <c r="P14" i="8"/>
  <c r="O14" i="8"/>
  <c r="N14" i="8"/>
  <c r="P24" i="18"/>
  <c r="O24" i="18"/>
  <c r="N24" i="18"/>
  <c r="P23" i="18"/>
  <c r="O23" i="18"/>
  <c r="N23" i="18"/>
  <c r="P22" i="18"/>
  <c r="O22" i="18"/>
  <c r="N22" i="18"/>
  <c r="P21" i="18"/>
  <c r="O21" i="18"/>
  <c r="N21" i="18"/>
  <c r="P20" i="18"/>
  <c r="O20" i="18"/>
  <c r="N20" i="18"/>
  <c r="P19" i="18"/>
  <c r="O19" i="18"/>
  <c r="N19" i="18"/>
  <c r="P18" i="18"/>
  <c r="O18" i="18"/>
  <c r="N18" i="18"/>
  <c r="P17" i="18"/>
  <c r="O17" i="18"/>
  <c r="N17" i="18"/>
  <c r="P16" i="18"/>
  <c r="O16" i="18"/>
  <c r="N16" i="18"/>
  <c r="Q16" i="18" l="1"/>
  <c r="S16" i="18"/>
  <c r="Q14" i="8"/>
  <c r="S14" i="8"/>
  <c r="V14" i="8" s="1"/>
  <c r="R16" i="18"/>
  <c r="T16" i="18"/>
  <c r="V16" i="18"/>
  <c r="T14" i="8"/>
  <c r="R14" i="8"/>
  <c r="N10" i="21"/>
  <c r="O10" i="21"/>
  <c r="P10" i="21"/>
  <c r="N11" i="21"/>
  <c r="O11" i="21"/>
  <c r="P11" i="21"/>
  <c r="N12" i="21"/>
  <c r="O12" i="21"/>
  <c r="P12" i="21"/>
  <c r="N13" i="21"/>
  <c r="O13" i="21"/>
  <c r="P13" i="21"/>
  <c r="N14" i="21"/>
  <c r="O14" i="21"/>
  <c r="P14" i="21"/>
  <c r="N15" i="21"/>
  <c r="O15" i="21"/>
  <c r="P15" i="21"/>
  <c r="N16" i="21"/>
  <c r="O16" i="21"/>
  <c r="P16" i="21"/>
  <c r="N17" i="21"/>
  <c r="O17" i="21"/>
  <c r="P17" i="21"/>
  <c r="N18" i="21"/>
  <c r="O18" i="21"/>
  <c r="P18" i="21"/>
  <c r="N19" i="21"/>
  <c r="O19" i="21"/>
  <c r="P19" i="21"/>
  <c r="N20" i="21"/>
  <c r="O20" i="21"/>
  <c r="P20" i="21"/>
  <c r="N21" i="21"/>
  <c r="O21" i="21"/>
  <c r="P21" i="21"/>
  <c r="N22" i="21"/>
  <c r="O22" i="21"/>
  <c r="P22" i="21"/>
  <c r="N23" i="21"/>
  <c r="O23" i="21"/>
  <c r="P23" i="21"/>
  <c r="N24" i="21"/>
  <c r="Q24" i="21" s="1"/>
  <c r="T24" i="21" s="1"/>
  <c r="O24" i="21"/>
  <c r="P24" i="21"/>
  <c r="S24" i="21" s="1"/>
  <c r="V24" i="21" s="1"/>
  <c r="R24" i="21"/>
  <c r="U24" i="21" s="1"/>
  <c r="N25" i="21"/>
  <c r="Q25" i="21" s="1"/>
  <c r="T25" i="21" s="1"/>
  <c r="O25" i="21"/>
  <c r="R25" i="21" s="1"/>
  <c r="U25" i="21" s="1"/>
  <c r="P25" i="21"/>
  <c r="S25" i="21"/>
  <c r="V25" i="21" s="1"/>
  <c r="N28" i="21"/>
  <c r="O28" i="21"/>
  <c r="P28" i="21"/>
  <c r="N29" i="21"/>
  <c r="O29" i="21"/>
  <c r="P29" i="21"/>
  <c r="N30" i="21"/>
  <c r="O30" i="21"/>
  <c r="P30" i="21"/>
  <c r="N31" i="21"/>
  <c r="O31" i="21"/>
  <c r="P31" i="21"/>
  <c r="N32" i="21"/>
  <c r="O32" i="21"/>
  <c r="P32" i="21"/>
  <c r="N33" i="21"/>
  <c r="O33" i="21"/>
  <c r="P33" i="21"/>
  <c r="N34" i="21"/>
  <c r="O34" i="21"/>
  <c r="P34" i="21"/>
  <c r="N35" i="21"/>
  <c r="O35" i="21"/>
  <c r="P35" i="21"/>
  <c r="N36" i="21"/>
  <c r="O36" i="21"/>
  <c r="P36" i="21"/>
  <c r="N37" i="21"/>
  <c r="O37" i="21"/>
  <c r="P37" i="21"/>
  <c r="N38" i="21"/>
  <c r="O38" i="21"/>
  <c r="P38" i="21"/>
  <c r="N39" i="21"/>
  <c r="O39" i="21"/>
  <c r="R38" i="21" s="1"/>
  <c r="U38" i="21" s="1"/>
  <c r="P39" i="21"/>
  <c r="N40" i="21"/>
  <c r="O40" i="21"/>
  <c r="P40" i="21"/>
  <c r="N41" i="21"/>
  <c r="O41" i="21"/>
  <c r="P41" i="21"/>
  <c r="Q41" i="21"/>
  <c r="T41" i="21" s="1"/>
  <c r="N42" i="21"/>
  <c r="O42" i="21"/>
  <c r="P42" i="21"/>
  <c r="S41" i="21" s="1"/>
  <c r="V41" i="21" s="1"/>
  <c r="N43" i="21"/>
  <c r="Q43" i="21" s="1"/>
  <c r="T43" i="21" s="1"/>
  <c r="O43" i="21"/>
  <c r="R43" i="21" s="1"/>
  <c r="U43" i="21" s="1"/>
  <c r="P43" i="21"/>
  <c r="S43" i="21" s="1"/>
  <c r="V43" i="21" s="1"/>
  <c r="N46" i="21"/>
  <c r="O46" i="21"/>
  <c r="P46" i="21"/>
  <c r="N47" i="21"/>
  <c r="O47" i="21"/>
  <c r="P47" i="21"/>
  <c r="N48" i="21"/>
  <c r="O48" i="21"/>
  <c r="P48" i="21"/>
  <c r="N49" i="21"/>
  <c r="O49" i="21"/>
  <c r="P49" i="21"/>
  <c r="N50" i="21"/>
  <c r="O50" i="21"/>
  <c r="P50" i="21"/>
  <c r="N51" i="21"/>
  <c r="O51" i="21"/>
  <c r="P51" i="21"/>
  <c r="N52" i="21"/>
  <c r="O52" i="21"/>
  <c r="P52" i="21"/>
  <c r="N53" i="21"/>
  <c r="O53" i="21"/>
  <c r="P53" i="21"/>
  <c r="N54" i="21"/>
  <c r="O54" i="21"/>
  <c r="P54" i="21"/>
  <c r="N55" i="21"/>
  <c r="O55" i="21"/>
  <c r="P55" i="21"/>
  <c r="N56" i="21"/>
  <c r="O56" i="21"/>
  <c r="P56" i="21"/>
  <c r="N57" i="21"/>
  <c r="O57" i="21"/>
  <c r="P57" i="21"/>
  <c r="N58" i="21"/>
  <c r="O58" i="21"/>
  <c r="P58" i="21"/>
  <c r="N59" i="21"/>
  <c r="O59" i="21"/>
  <c r="P59" i="21"/>
  <c r="N60" i="21"/>
  <c r="O60" i="21"/>
  <c r="P60" i="21"/>
  <c r="N61" i="21"/>
  <c r="Q61" i="21" s="1"/>
  <c r="T61" i="21" s="1"/>
  <c r="O61" i="21"/>
  <c r="R61" i="21" s="1"/>
  <c r="U61" i="21" s="1"/>
  <c r="P61" i="21"/>
  <c r="S61" i="21" s="1"/>
  <c r="V61" i="21" s="1"/>
  <c r="N62" i="21"/>
  <c r="Q62" i="21" s="1"/>
  <c r="T62" i="21" s="1"/>
  <c r="O62" i="21"/>
  <c r="P62" i="21"/>
  <c r="S62" i="21" s="1"/>
  <c r="V62" i="21" s="1"/>
  <c r="R62" i="21"/>
  <c r="U62" i="21" s="1"/>
  <c r="N65" i="21"/>
  <c r="O65" i="21"/>
  <c r="P65" i="21"/>
  <c r="N67" i="21"/>
  <c r="O67" i="21"/>
  <c r="P67" i="21"/>
  <c r="N68" i="21"/>
  <c r="O68" i="21"/>
  <c r="P68" i="21"/>
  <c r="N69" i="21"/>
  <c r="O69" i="21"/>
  <c r="P69" i="21"/>
  <c r="N70" i="21"/>
  <c r="O70" i="21"/>
  <c r="P70" i="21"/>
  <c r="N71" i="21"/>
  <c r="O71" i="21"/>
  <c r="P71" i="21"/>
  <c r="N72" i="21"/>
  <c r="O72" i="21"/>
  <c r="P72" i="21"/>
  <c r="N73" i="21"/>
  <c r="O73" i="21"/>
  <c r="P73" i="21"/>
  <c r="N74" i="21"/>
  <c r="O74" i="21"/>
  <c r="P74" i="21"/>
  <c r="N75" i="21"/>
  <c r="O75" i="21"/>
  <c r="P75" i="21"/>
  <c r="N76" i="21"/>
  <c r="O76" i="21"/>
  <c r="P76" i="21"/>
  <c r="N77" i="21"/>
  <c r="O77" i="21"/>
  <c r="P77" i="21"/>
  <c r="N78" i="21"/>
  <c r="O78" i="21"/>
  <c r="Q76" i="21" s="1"/>
  <c r="T76" i="21" s="1"/>
  <c r="P78" i="21"/>
  <c r="N79" i="21"/>
  <c r="Q79" i="21" s="1"/>
  <c r="T79" i="21" s="1"/>
  <c r="O79" i="21"/>
  <c r="P79" i="21"/>
  <c r="S79" i="21" s="1"/>
  <c r="V79" i="21" s="1"/>
  <c r="R79" i="21"/>
  <c r="U79" i="21" s="1"/>
  <c r="N80" i="21"/>
  <c r="O80" i="21"/>
  <c r="P80" i="21"/>
  <c r="N81" i="21"/>
  <c r="O81" i="21"/>
  <c r="P81" i="21"/>
  <c r="N82" i="21"/>
  <c r="Q82" i="21" s="1"/>
  <c r="T82" i="21" s="1"/>
  <c r="O82" i="21"/>
  <c r="R82" i="21" s="1"/>
  <c r="U82" i="21" s="1"/>
  <c r="P82" i="21"/>
  <c r="S82" i="21" s="1"/>
  <c r="V82" i="21" s="1"/>
  <c r="N85" i="21"/>
  <c r="O85" i="21"/>
  <c r="P85" i="21"/>
  <c r="N86" i="21"/>
  <c r="O86" i="21"/>
  <c r="P86" i="21"/>
  <c r="N87" i="21"/>
  <c r="O87" i="21"/>
  <c r="P87" i="21"/>
  <c r="N88" i="21"/>
  <c r="O88" i="21"/>
  <c r="P88" i="21"/>
  <c r="N89" i="21"/>
  <c r="O89" i="21"/>
  <c r="P89" i="21"/>
  <c r="N90" i="21"/>
  <c r="O90" i="21"/>
  <c r="P90" i="21"/>
  <c r="N91" i="21"/>
  <c r="O91" i="21"/>
  <c r="P91" i="21"/>
  <c r="N92" i="21"/>
  <c r="O92" i="21"/>
  <c r="P92" i="21"/>
  <c r="N93" i="21"/>
  <c r="O93" i="21"/>
  <c r="P93" i="21"/>
  <c r="N94" i="21"/>
  <c r="O94" i="21"/>
  <c r="P94" i="21"/>
  <c r="N95" i="21"/>
  <c r="O95" i="21"/>
  <c r="P95" i="21"/>
  <c r="N96" i="21"/>
  <c r="O96" i="21"/>
  <c r="P96" i="21"/>
  <c r="N97" i="21"/>
  <c r="O97" i="21"/>
  <c r="P97" i="21"/>
  <c r="N98" i="21"/>
  <c r="O98" i="21"/>
  <c r="P98" i="21"/>
  <c r="N99" i="21"/>
  <c r="O99" i="21"/>
  <c r="P99" i="21"/>
  <c r="N100" i="21"/>
  <c r="O100" i="21"/>
  <c r="P100" i="21"/>
  <c r="N101" i="21"/>
  <c r="O101" i="21"/>
  <c r="P101" i="21"/>
  <c r="N102" i="21"/>
  <c r="O102" i="21"/>
  <c r="P102" i="21"/>
  <c r="N103" i="21"/>
  <c r="O103" i="21"/>
  <c r="P103" i="21"/>
  <c r="N104" i="21"/>
  <c r="O104" i="21"/>
  <c r="P104" i="21"/>
  <c r="N105" i="21"/>
  <c r="O105" i="21"/>
  <c r="P105" i="21"/>
  <c r="N106" i="21"/>
  <c r="O106" i="21"/>
  <c r="P106" i="21"/>
  <c r="N107" i="21"/>
  <c r="O107" i="21"/>
  <c r="P107" i="21"/>
  <c r="N108" i="21"/>
  <c r="O108" i="21"/>
  <c r="P108" i="21"/>
  <c r="N109" i="21"/>
  <c r="O109" i="21"/>
  <c r="R108" i="21" s="1"/>
  <c r="U108" i="21" s="1"/>
  <c r="P109" i="21"/>
  <c r="N110" i="21"/>
  <c r="Q110" i="21" s="1"/>
  <c r="T110" i="21" s="1"/>
  <c r="O110" i="21"/>
  <c r="P110" i="21"/>
  <c r="S110" i="21" s="1"/>
  <c r="V110" i="21" s="1"/>
  <c r="R110" i="21"/>
  <c r="U110" i="21" s="1"/>
  <c r="S108" i="21" l="1"/>
  <c r="V108" i="21" s="1"/>
  <c r="Q108" i="21"/>
  <c r="T108" i="21" s="1"/>
  <c r="Q72" i="21"/>
  <c r="T72" i="21" s="1"/>
  <c r="R76" i="21"/>
  <c r="U76" i="21" s="1"/>
  <c r="R41" i="21"/>
  <c r="U41" i="21" s="1"/>
  <c r="Q21" i="21"/>
  <c r="T21" i="21" s="1"/>
  <c r="S90" i="21"/>
  <c r="V90" i="21" s="1"/>
  <c r="Q90" i="21"/>
  <c r="T90" i="21" s="1"/>
  <c r="R85" i="21"/>
  <c r="U85" i="21" s="1"/>
  <c r="S85" i="21"/>
  <c r="V85" i="21" s="1"/>
  <c r="Q85" i="21"/>
  <c r="T85" i="21" s="1"/>
  <c r="S80" i="21"/>
  <c r="V80" i="21" s="1"/>
  <c r="Q80" i="21"/>
  <c r="T80" i="21" s="1"/>
  <c r="R80" i="21"/>
  <c r="U80" i="21" s="1"/>
  <c r="S65" i="21"/>
  <c r="V65" i="21" s="1"/>
  <c r="Q65" i="21"/>
  <c r="T65" i="21" s="1"/>
  <c r="S59" i="21"/>
  <c r="V59" i="21" s="1"/>
  <c r="Q59" i="21"/>
  <c r="T59" i="21" s="1"/>
  <c r="R59" i="21"/>
  <c r="U59" i="21" s="1"/>
  <c r="R50" i="21"/>
  <c r="U50" i="21" s="1"/>
  <c r="S50" i="21"/>
  <c r="V50" i="21" s="1"/>
  <c r="Q50" i="21"/>
  <c r="T50" i="21" s="1"/>
  <c r="R46" i="21"/>
  <c r="U46" i="21" s="1"/>
  <c r="R21" i="21"/>
  <c r="U21" i="21" s="1"/>
  <c r="Q10" i="21"/>
  <c r="T10" i="21" s="1"/>
  <c r="R72" i="21"/>
  <c r="U72" i="21" s="1"/>
  <c r="S10" i="21"/>
  <c r="V10" i="21" s="1"/>
  <c r="S72" i="21"/>
  <c r="V72" i="21" s="1"/>
  <c r="S28" i="21"/>
  <c r="V28" i="21" s="1"/>
  <c r="Q28" i="21"/>
  <c r="T28" i="21" s="1"/>
  <c r="R10" i="21"/>
  <c r="U10" i="21" s="1"/>
  <c r="U16" i="18"/>
  <c r="U14" i="8"/>
  <c r="Q97" i="21"/>
  <c r="T97" i="21" s="1"/>
  <c r="R28" i="21"/>
  <c r="U28" i="21" s="1"/>
  <c r="U44" i="21" s="1"/>
  <c r="S21" i="21"/>
  <c r="V21" i="21" s="1"/>
  <c r="R16" i="21"/>
  <c r="U16" i="21" s="1"/>
  <c r="S97" i="21"/>
  <c r="V97" i="21" s="1"/>
  <c r="V111" i="21" s="1"/>
  <c r="R97" i="21"/>
  <c r="U97" i="21" s="1"/>
  <c r="S76" i="21"/>
  <c r="V76" i="21" s="1"/>
  <c r="V83" i="21" s="1"/>
  <c r="T83" i="21"/>
  <c r="Q83" i="21"/>
  <c r="U63" i="21"/>
  <c r="R63" i="21"/>
  <c r="S111" i="21"/>
  <c r="Q111" i="21"/>
  <c r="T111" i="21"/>
  <c r="R44" i="21"/>
  <c r="R90" i="21"/>
  <c r="U90" i="21" s="1"/>
  <c r="R65" i="21"/>
  <c r="U65" i="21" s="1"/>
  <c r="S46" i="21"/>
  <c r="V46" i="21" s="1"/>
  <c r="Q46" i="21"/>
  <c r="T46" i="21" s="1"/>
  <c r="S38" i="21"/>
  <c r="V38" i="21" s="1"/>
  <c r="Q38" i="21"/>
  <c r="T38" i="21" s="1"/>
  <c r="S16" i="21"/>
  <c r="V16" i="21" s="1"/>
  <c r="Q16" i="21"/>
  <c r="S83" i="21" l="1"/>
  <c r="R26" i="21"/>
  <c r="U26" i="21"/>
  <c r="T16" i="21"/>
  <c r="T26" i="21" s="1"/>
  <c r="V44" i="21"/>
  <c r="S44" i="21"/>
  <c r="T44" i="21"/>
  <c r="Q44" i="21"/>
  <c r="S63" i="21"/>
  <c r="V63" i="21"/>
  <c r="R111" i="21"/>
  <c r="S26" i="21"/>
  <c r="Q26" i="21"/>
  <c r="Q63" i="21"/>
  <c r="T63" i="21"/>
  <c r="R83" i="21"/>
  <c r="U83" i="21"/>
  <c r="U111" i="21"/>
  <c r="V26" i="21"/>
  <c r="P61" i="7"/>
  <c r="O61" i="7"/>
  <c r="N61" i="7"/>
  <c r="P105" i="20" l="1"/>
  <c r="S105" i="20" s="1"/>
  <c r="V105" i="20" s="1"/>
  <c r="O105" i="20"/>
  <c r="R105" i="20" s="1"/>
  <c r="U105" i="20" s="1"/>
  <c r="N105" i="20"/>
  <c r="Q105" i="20" s="1"/>
  <c r="T105" i="20" s="1"/>
  <c r="P104" i="20"/>
  <c r="O104" i="20"/>
  <c r="N104" i="20"/>
  <c r="P103" i="20"/>
  <c r="S103" i="20" s="1"/>
  <c r="V103" i="20" s="1"/>
  <c r="O103" i="20"/>
  <c r="R103" i="20" s="1"/>
  <c r="U103" i="20" s="1"/>
  <c r="N103" i="20"/>
  <c r="P102" i="20"/>
  <c r="O102" i="20"/>
  <c r="N102" i="20"/>
  <c r="P101" i="20"/>
  <c r="O101" i="20"/>
  <c r="N101" i="20"/>
  <c r="P100" i="20"/>
  <c r="O100" i="20"/>
  <c r="N100" i="20"/>
  <c r="P99" i="20"/>
  <c r="O99" i="20"/>
  <c r="N99" i="20"/>
  <c r="P98" i="20"/>
  <c r="O98" i="20"/>
  <c r="N98" i="20"/>
  <c r="P97" i="20"/>
  <c r="O97" i="20"/>
  <c r="N97" i="20"/>
  <c r="P96" i="20"/>
  <c r="O96" i="20"/>
  <c r="N96" i="20"/>
  <c r="P95" i="20"/>
  <c r="O95" i="20"/>
  <c r="N95" i="20"/>
  <c r="P94" i="20"/>
  <c r="O94" i="20"/>
  <c r="N94" i="20"/>
  <c r="P93" i="20"/>
  <c r="O93" i="20"/>
  <c r="N93" i="20"/>
  <c r="P92" i="20"/>
  <c r="O92" i="20"/>
  <c r="N92" i="20"/>
  <c r="P91" i="20"/>
  <c r="O91" i="20"/>
  <c r="N91" i="20"/>
  <c r="P90" i="20"/>
  <c r="O90" i="20"/>
  <c r="N90" i="20"/>
  <c r="P89" i="20"/>
  <c r="O89" i="20"/>
  <c r="N89" i="20"/>
  <c r="P88" i="20"/>
  <c r="O88" i="20"/>
  <c r="N88" i="20"/>
  <c r="P87" i="20"/>
  <c r="O87" i="20"/>
  <c r="N87" i="20"/>
  <c r="P86" i="20"/>
  <c r="O86" i="20"/>
  <c r="R86" i="20" s="1"/>
  <c r="U86" i="20" s="1"/>
  <c r="N86" i="20"/>
  <c r="P85" i="20"/>
  <c r="O85" i="20"/>
  <c r="N85" i="20"/>
  <c r="P84" i="20"/>
  <c r="O84" i="20"/>
  <c r="N84" i="20"/>
  <c r="P83" i="20"/>
  <c r="O83" i="20"/>
  <c r="N83" i="20"/>
  <c r="P82" i="20"/>
  <c r="O82" i="20"/>
  <c r="R82" i="20" s="1"/>
  <c r="U82" i="20" s="1"/>
  <c r="N82" i="20"/>
  <c r="P79" i="20"/>
  <c r="S79" i="20" s="1"/>
  <c r="V79" i="20" s="1"/>
  <c r="O79" i="20"/>
  <c r="R79" i="20" s="1"/>
  <c r="U79" i="20" s="1"/>
  <c r="N79" i="20"/>
  <c r="Q79" i="20" s="1"/>
  <c r="T79" i="20" s="1"/>
  <c r="P78" i="20"/>
  <c r="O78" i="20"/>
  <c r="N78" i="20"/>
  <c r="P77" i="20"/>
  <c r="O77" i="20"/>
  <c r="N77" i="20"/>
  <c r="P76" i="20"/>
  <c r="O76" i="20"/>
  <c r="R76" i="20" s="1"/>
  <c r="U76" i="20" s="1"/>
  <c r="N76" i="20"/>
  <c r="P75" i="20"/>
  <c r="O75" i="20"/>
  <c r="N75" i="20"/>
  <c r="P74" i="20"/>
  <c r="O74" i="20"/>
  <c r="N74" i="20"/>
  <c r="P73" i="20"/>
  <c r="O73" i="20"/>
  <c r="N73" i="20"/>
  <c r="P72" i="20"/>
  <c r="O72" i="20"/>
  <c r="N72" i="20"/>
  <c r="P71" i="20"/>
  <c r="O71" i="20"/>
  <c r="N71" i="20"/>
  <c r="Q71" i="20" s="1"/>
  <c r="T71" i="20" s="1"/>
  <c r="P70" i="20"/>
  <c r="O70" i="20"/>
  <c r="N70" i="20"/>
  <c r="P69" i="20"/>
  <c r="O69" i="20"/>
  <c r="N69" i="20"/>
  <c r="P68" i="20"/>
  <c r="O68" i="20"/>
  <c r="N68" i="20"/>
  <c r="P67" i="20"/>
  <c r="O67" i="20"/>
  <c r="N67" i="20"/>
  <c r="P66" i="20"/>
  <c r="O66" i="20"/>
  <c r="N66" i="20"/>
  <c r="P65" i="20"/>
  <c r="S65" i="20" s="1"/>
  <c r="O65" i="20"/>
  <c r="N65" i="20"/>
  <c r="P62" i="20"/>
  <c r="S62" i="20" s="1"/>
  <c r="V62" i="20" s="1"/>
  <c r="O62" i="20"/>
  <c r="R62" i="20" s="1"/>
  <c r="U62" i="20" s="1"/>
  <c r="N62" i="20"/>
  <c r="Q62" i="20" s="1"/>
  <c r="T62" i="20" s="1"/>
  <c r="P61" i="20"/>
  <c r="S61" i="20" s="1"/>
  <c r="V61" i="20" s="1"/>
  <c r="O61" i="20"/>
  <c r="R61" i="20" s="1"/>
  <c r="U61" i="20" s="1"/>
  <c r="N61" i="20"/>
  <c r="Q61" i="20" s="1"/>
  <c r="T61" i="20" s="1"/>
  <c r="P60" i="20"/>
  <c r="O60" i="20"/>
  <c r="N60" i="20"/>
  <c r="P59" i="20"/>
  <c r="S59" i="20" s="1"/>
  <c r="V59" i="20" s="1"/>
  <c r="O59" i="20"/>
  <c r="N59" i="20"/>
  <c r="P58" i="20"/>
  <c r="S58" i="20" s="1"/>
  <c r="V58" i="20" s="1"/>
  <c r="O58" i="20"/>
  <c r="R58" i="20" s="1"/>
  <c r="U58" i="20" s="1"/>
  <c r="N58" i="20"/>
  <c r="Q58" i="20" s="1"/>
  <c r="T58" i="20" s="1"/>
  <c r="P57" i="20"/>
  <c r="O57" i="20"/>
  <c r="N57" i="20"/>
  <c r="P56" i="20"/>
  <c r="O56" i="20"/>
  <c r="N56" i="20"/>
  <c r="P55" i="20"/>
  <c r="S55" i="20" s="1"/>
  <c r="V55" i="20" s="1"/>
  <c r="O55" i="20"/>
  <c r="N55" i="20"/>
  <c r="P54" i="20"/>
  <c r="O54" i="20"/>
  <c r="N54" i="20"/>
  <c r="P53" i="20"/>
  <c r="O53" i="20"/>
  <c r="N53" i="20"/>
  <c r="P52" i="20"/>
  <c r="O52" i="20"/>
  <c r="N52" i="20"/>
  <c r="P51" i="20"/>
  <c r="O51" i="20"/>
  <c r="N51" i="20"/>
  <c r="P50" i="20"/>
  <c r="O50" i="20"/>
  <c r="N50" i="20"/>
  <c r="P49" i="20"/>
  <c r="O49" i="20"/>
  <c r="N49" i="20"/>
  <c r="P48" i="20"/>
  <c r="O48" i="20"/>
  <c r="N48" i="20"/>
  <c r="P47" i="20"/>
  <c r="O47" i="20"/>
  <c r="N47" i="20"/>
  <c r="P46" i="20"/>
  <c r="O46" i="20"/>
  <c r="N46" i="20"/>
  <c r="P43" i="20"/>
  <c r="S43" i="20" s="1"/>
  <c r="V43" i="20" s="1"/>
  <c r="O43" i="20"/>
  <c r="R43" i="20" s="1"/>
  <c r="U43" i="20" s="1"/>
  <c r="N43" i="20"/>
  <c r="Q43" i="20" s="1"/>
  <c r="T43" i="20" s="1"/>
  <c r="P42" i="20"/>
  <c r="O42" i="20"/>
  <c r="N42" i="20"/>
  <c r="Q41" i="20"/>
  <c r="T41" i="20" s="1"/>
  <c r="P41" i="20"/>
  <c r="S41" i="20" s="1"/>
  <c r="V41" i="20" s="1"/>
  <c r="O41" i="20"/>
  <c r="R41" i="20" s="1"/>
  <c r="U41" i="20" s="1"/>
  <c r="N41" i="20"/>
  <c r="P40" i="20"/>
  <c r="O40" i="20"/>
  <c r="N40" i="20"/>
  <c r="P39" i="20"/>
  <c r="O39" i="20"/>
  <c r="N39" i="20"/>
  <c r="P38" i="20"/>
  <c r="O38" i="20"/>
  <c r="N38" i="20"/>
  <c r="P37" i="20"/>
  <c r="O37" i="20"/>
  <c r="N37" i="20"/>
  <c r="P36" i="20"/>
  <c r="O36" i="20"/>
  <c r="N36" i="20"/>
  <c r="P35" i="20"/>
  <c r="O35" i="20"/>
  <c r="N35" i="20"/>
  <c r="P34" i="20"/>
  <c r="O34" i="20"/>
  <c r="N34" i="20"/>
  <c r="P33" i="20"/>
  <c r="O33" i="20"/>
  <c r="N33" i="20"/>
  <c r="P32" i="20"/>
  <c r="O32" i="20"/>
  <c r="N32" i="20"/>
  <c r="P31" i="20"/>
  <c r="O31" i="20"/>
  <c r="N31" i="20"/>
  <c r="P30" i="20"/>
  <c r="O30" i="20"/>
  <c r="N30" i="20"/>
  <c r="P29" i="20"/>
  <c r="O29" i="20"/>
  <c r="N29" i="20"/>
  <c r="P28" i="20"/>
  <c r="S28" i="20" s="1"/>
  <c r="V28" i="20" s="1"/>
  <c r="O28" i="20"/>
  <c r="N28" i="20"/>
  <c r="P25" i="20"/>
  <c r="S25" i="20" s="1"/>
  <c r="V25" i="20" s="1"/>
  <c r="O25" i="20"/>
  <c r="R25" i="20" s="1"/>
  <c r="U25" i="20" s="1"/>
  <c r="N25" i="20"/>
  <c r="Q25" i="20" s="1"/>
  <c r="T25" i="20" s="1"/>
  <c r="P24" i="20"/>
  <c r="S24" i="20" s="1"/>
  <c r="V24" i="20" s="1"/>
  <c r="O24" i="20"/>
  <c r="R24" i="20" s="1"/>
  <c r="U24" i="20" s="1"/>
  <c r="N24" i="20"/>
  <c r="Q24" i="20" s="1"/>
  <c r="T24" i="20" s="1"/>
  <c r="P23" i="20"/>
  <c r="O23" i="20"/>
  <c r="N23" i="20"/>
  <c r="P22" i="20"/>
  <c r="O22" i="20"/>
  <c r="N22" i="20"/>
  <c r="P21" i="20"/>
  <c r="O21" i="20"/>
  <c r="R21" i="20" s="1"/>
  <c r="U21" i="20" s="1"/>
  <c r="N21" i="20"/>
  <c r="P20" i="20"/>
  <c r="O20" i="20"/>
  <c r="N20" i="20"/>
  <c r="P19" i="20"/>
  <c r="O19" i="20"/>
  <c r="N19" i="20"/>
  <c r="P18" i="20"/>
  <c r="O18" i="20"/>
  <c r="N18" i="20"/>
  <c r="P17" i="20"/>
  <c r="O17" i="20"/>
  <c r="N17" i="20"/>
  <c r="P16" i="20"/>
  <c r="O16" i="20"/>
  <c r="N16" i="20"/>
  <c r="P15" i="20"/>
  <c r="O15" i="20"/>
  <c r="N15" i="20"/>
  <c r="P13" i="19"/>
  <c r="O13" i="19"/>
  <c r="N13" i="19"/>
  <c r="P12" i="19"/>
  <c r="O12" i="19"/>
  <c r="N12" i="19"/>
  <c r="P11" i="19"/>
  <c r="O11" i="19"/>
  <c r="N11" i="19"/>
  <c r="P10" i="19"/>
  <c r="O10" i="19"/>
  <c r="R10" i="19" s="1"/>
  <c r="U10" i="19" s="1"/>
  <c r="N10" i="19"/>
  <c r="P109" i="19"/>
  <c r="S109" i="19" s="1"/>
  <c r="V109" i="19" s="1"/>
  <c r="O109" i="19"/>
  <c r="R109" i="19" s="1"/>
  <c r="U109" i="19" s="1"/>
  <c r="N109" i="19"/>
  <c r="Q109" i="19" s="1"/>
  <c r="T109" i="19" s="1"/>
  <c r="P108" i="19"/>
  <c r="O108" i="19"/>
  <c r="N108" i="19"/>
  <c r="P107" i="19"/>
  <c r="O107" i="19"/>
  <c r="N107" i="19"/>
  <c r="P106" i="19"/>
  <c r="O106" i="19"/>
  <c r="R106" i="19" s="1"/>
  <c r="U106" i="19" s="1"/>
  <c r="N106" i="19"/>
  <c r="P105" i="19"/>
  <c r="O105" i="19"/>
  <c r="N105" i="19"/>
  <c r="P104" i="19"/>
  <c r="O104" i="19"/>
  <c r="N104" i="19"/>
  <c r="P103" i="19"/>
  <c r="O103" i="19"/>
  <c r="N103" i="19"/>
  <c r="P102" i="19"/>
  <c r="O102" i="19"/>
  <c r="N102" i="19"/>
  <c r="P101" i="19"/>
  <c r="O101" i="19"/>
  <c r="N101" i="19"/>
  <c r="P100" i="19"/>
  <c r="O100" i="19"/>
  <c r="N100" i="19"/>
  <c r="P99" i="19"/>
  <c r="O99" i="19"/>
  <c r="N99" i="19"/>
  <c r="P98" i="19"/>
  <c r="O98" i="19"/>
  <c r="N98" i="19"/>
  <c r="P97" i="19"/>
  <c r="O97" i="19"/>
  <c r="N97" i="19"/>
  <c r="P96" i="19"/>
  <c r="O96" i="19"/>
  <c r="N96" i="19"/>
  <c r="P95" i="19"/>
  <c r="O95" i="19"/>
  <c r="N95" i="19"/>
  <c r="Q95" i="19" s="1"/>
  <c r="T95" i="19" s="1"/>
  <c r="P94" i="19"/>
  <c r="O94" i="19"/>
  <c r="N94" i="19"/>
  <c r="P93" i="19"/>
  <c r="O93" i="19"/>
  <c r="N93" i="19"/>
  <c r="P92" i="19"/>
  <c r="O92" i="19"/>
  <c r="N92" i="19"/>
  <c r="P91" i="19"/>
  <c r="O91" i="19"/>
  <c r="N91" i="19"/>
  <c r="P90" i="19"/>
  <c r="O90" i="19"/>
  <c r="N90" i="19"/>
  <c r="P89" i="19"/>
  <c r="O89" i="19"/>
  <c r="N89" i="19"/>
  <c r="P88" i="19"/>
  <c r="O88" i="19"/>
  <c r="N88" i="19"/>
  <c r="P87" i="19"/>
  <c r="O87" i="19"/>
  <c r="N87" i="19"/>
  <c r="P86" i="19"/>
  <c r="O86" i="19"/>
  <c r="R86" i="19" s="1"/>
  <c r="U86" i="19" s="1"/>
  <c r="N86" i="19"/>
  <c r="S83" i="19"/>
  <c r="V83" i="19" s="1"/>
  <c r="P83" i="19"/>
  <c r="O83" i="19"/>
  <c r="R83" i="19" s="1"/>
  <c r="U83" i="19" s="1"/>
  <c r="N83" i="19"/>
  <c r="Q83" i="19" s="1"/>
  <c r="T83" i="19" s="1"/>
  <c r="P82" i="19"/>
  <c r="O82" i="19"/>
  <c r="N82" i="19"/>
  <c r="P81" i="19"/>
  <c r="S81" i="19" s="1"/>
  <c r="V81" i="19" s="1"/>
  <c r="O81" i="19"/>
  <c r="R81" i="19" s="1"/>
  <c r="U81" i="19" s="1"/>
  <c r="N81" i="19"/>
  <c r="Q81" i="19" s="1"/>
  <c r="T81" i="19" s="1"/>
  <c r="P80" i="19"/>
  <c r="S80" i="19" s="1"/>
  <c r="V80" i="19" s="1"/>
  <c r="O80" i="19"/>
  <c r="R80" i="19" s="1"/>
  <c r="U80" i="19" s="1"/>
  <c r="N80" i="19"/>
  <c r="Q80" i="19" s="1"/>
  <c r="T80" i="19" s="1"/>
  <c r="P79" i="19"/>
  <c r="O79" i="19"/>
  <c r="N79" i="19"/>
  <c r="P78" i="19"/>
  <c r="O78" i="19"/>
  <c r="N78" i="19"/>
  <c r="P77" i="19"/>
  <c r="O77" i="19"/>
  <c r="N77" i="19"/>
  <c r="P76" i="19"/>
  <c r="O76" i="19"/>
  <c r="N76" i="19"/>
  <c r="Q75" i="19"/>
  <c r="T75" i="19" s="1"/>
  <c r="P75" i="19"/>
  <c r="S75" i="19" s="1"/>
  <c r="V75" i="19" s="1"/>
  <c r="O75" i="19"/>
  <c r="R75" i="19" s="1"/>
  <c r="U75" i="19" s="1"/>
  <c r="N75" i="19"/>
  <c r="P74" i="19"/>
  <c r="O74" i="19"/>
  <c r="N74" i="19"/>
  <c r="P73" i="19"/>
  <c r="O73" i="19"/>
  <c r="N73" i="19"/>
  <c r="P72" i="19"/>
  <c r="O72" i="19"/>
  <c r="N72" i="19"/>
  <c r="P71" i="19"/>
  <c r="S71" i="19" s="1"/>
  <c r="V71" i="19" s="1"/>
  <c r="O71" i="19"/>
  <c r="N71" i="19"/>
  <c r="P70" i="19"/>
  <c r="O70" i="19"/>
  <c r="N70" i="19"/>
  <c r="P69" i="19"/>
  <c r="O69" i="19"/>
  <c r="N69" i="19"/>
  <c r="P68" i="19"/>
  <c r="O68" i="19"/>
  <c r="N68" i="19"/>
  <c r="P67" i="19"/>
  <c r="O67" i="19"/>
  <c r="N67" i="19"/>
  <c r="P66" i="19"/>
  <c r="O66" i="19"/>
  <c r="N66" i="19"/>
  <c r="S64" i="19"/>
  <c r="V64" i="19" s="1"/>
  <c r="P64" i="19"/>
  <c r="O64" i="19"/>
  <c r="R64" i="19" s="1"/>
  <c r="U64" i="19" s="1"/>
  <c r="N64" i="19"/>
  <c r="P61" i="19"/>
  <c r="S61" i="19" s="1"/>
  <c r="V61" i="19" s="1"/>
  <c r="O61" i="19"/>
  <c r="R61" i="19" s="1"/>
  <c r="U61" i="19" s="1"/>
  <c r="N61" i="19"/>
  <c r="Q61" i="19" s="1"/>
  <c r="T61" i="19" s="1"/>
  <c r="P60" i="19"/>
  <c r="S60" i="19" s="1"/>
  <c r="V60" i="19" s="1"/>
  <c r="O60" i="19"/>
  <c r="R60" i="19" s="1"/>
  <c r="U60" i="19" s="1"/>
  <c r="N60" i="19"/>
  <c r="Q60" i="19" s="1"/>
  <c r="T60" i="19" s="1"/>
  <c r="P59" i="19"/>
  <c r="O59" i="19"/>
  <c r="N59" i="19"/>
  <c r="P58" i="19"/>
  <c r="O58" i="19"/>
  <c r="N58" i="19"/>
  <c r="P57" i="19"/>
  <c r="S57" i="19" s="1"/>
  <c r="V57" i="19" s="1"/>
  <c r="O57" i="19"/>
  <c r="N57" i="19"/>
  <c r="Q57" i="19" s="1"/>
  <c r="T57" i="19" s="1"/>
  <c r="P56" i="19"/>
  <c r="O56" i="19"/>
  <c r="N56" i="19"/>
  <c r="P55" i="19"/>
  <c r="O55" i="19"/>
  <c r="N55" i="19"/>
  <c r="P54" i="19"/>
  <c r="S54" i="19" s="1"/>
  <c r="V54" i="19" s="1"/>
  <c r="O54" i="19"/>
  <c r="N54" i="19"/>
  <c r="P53" i="19"/>
  <c r="O53" i="19"/>
  <c r="N53" i="19"/>
  <c r="P52" i="19"/>
  <c r="O52" i="19"/>
  <c r="N52" i="19"/>
  <c r="P51" i="19"/>
  <c r="O51" i="19"/>
  <c r="N51" i="19"/>
  <c r="P48" i="19"/>
  <c r="O48" i="19"/>
  <c r="N48" i="19"/>
  <c r="P45" i="19"/>
  <c r="S45" i="19" s="1"/>
  <c r="V45" i="19" s="1"/>
  <c r="O45" i="19"/>
  <c r="R45" i="19" s="1"/>
  <c r="U45" i="19" s="1"/>
  <c r="N45" i="19"/>
  <c r="Q45" i="19" s="1"/>
  <c r="T45" i="19" s="1"/>
  <c r="P44" i="19"/>
  <c r="O44" i="19"/>
  <c r="N44" i="19"/>
  <c r="P43" i="19"/>
  <c r="S43" i="19" s="1"/>
  <c r="V43" i="19" s="1"/>
  <c r="O43" i="19"/>
  <c r="R43" i="19" s="1"/>
  <c r="U43" i="19" s="1"/>
  <c r="N43" i="19"/>
  <c r="P42" i="19"/>
  <c r="O42" i="19"/>
  <c r="N42" i="19"/>
  <c r="P41" i="19"/>
  <c r="O41" i="19"/>
  <c r="N41" i="19"/>
  <c r="P40" i="19"/>
  <c r="O40" i="19"/>
  <c r="N40" i="19"/>
  <c r="P39" i="19"/>
  <c r="O39" i="19"/>
  <c r="N39" i="19"/>
  <c r="P38" i="19"/>
  <c r="O38" i="19"/>
  <c r="N38" i="19"/>
  <c r="P37" i="19"/>
  <c r="S37" i="19" s="1"/>
  <c r="V37" i="19" s="1"/>
  <c r="O37" i="19"/>
  <c r="N37" i="19"/>
  <c r="P36" i="19"/>
  <c r="O36" i="19"/>
  <c r="N36" i="19"/>
  <c r="P35" i="19"/>
  <c r="O35" i="19"/>
  <c r="N35" i="19"/>
  <c r="P34" i="19"/>
  <c r="O34" i="19"/>
  <c r="N34" i="19"/>
  <c r="P33" i="19"/>
  <c r="O33" i="19"/>
  <c r="N33" i="19"/>
  <c r="P32" i="19"/>
  <c r="O32" i="19"/>
  <c r="N32" i="19"/>
  <c r="P31" i="19"/>
  <c r="S31" i="19" s="1"/>
  <c r="V31" i="19" s="1"/>
  <c r="O31" i="19"/>
  <c r="N31" i="19"/>
  <c r="Q31" i="19" s="1"/>
  <c r="T31" i="19" s="1"/>
  <c r="P30" i="19"/>
  <c r="O30" i="19"/>
  <c r="N30" i="19"/>
  <c r="P29" i="19"/>
  <c r="O29" i="19"/>
  <c r="N29" i="19"/>
  <c r="P28" i="19"/>
  <c r="O28" i="19"/>
  <c r="N28" i="19"/>
  <c r="P27" i="19"/>
  <c r="O27" i="19"/>
  <c r="N27" i="19"/>
  <c r="P26" i="19"/>
  <c r="O26" i="19"/>
  <c r="R26" i="19" s="1"/>
  <c r="U26" i="19" s="1"/>
  <c r="N26" i="19"/>
  <c r="P23" i="19"/>
  <c r="S23" i="19" s="1"/>
  <c r="V23" i="19" s="1"/>
  <c r="O23" i="19"/>
  <c r="R23" i="19" s="1"/>
  <c r="U23" i="19" s="1"/>
  <c r="N23" i="19"/>
  <c r="Q23" i="19" s="1"/>
  <c r="T23" i="19" s="1"/>
  <c r="P22" i="19"/>
  <c r="S22" i="19" s="1"/>
  <c r="V22" i="19" s="1"/>
  <c r="O22" i="19"/>
  <c r="R22" i="19" s="1"/>
  <c r="U22" i="19" s="1"/>
  <c r="N22" i="19"/>
  <c r="Q22" i="19" s="1"/>
  <c r="T22" i="19" s="1"/>
  <c r="P21" i="19"/>
  <c r="O21" i="19"/>
  <c r="N21" i="19"/>
  <c r="P20" i="19"/>
  <c r="O20" i="19"/>
  <c r="R20" i="19" s="1"/>
  <c r="U20" i="19" s="1"/>
  <c r="N20" i="19"/>
  <c r="P19" i="19"/>
  <c r="O19" i="19"/>
  <c r="N19" i="19"/>
  <c r="P18" i="19"/>
  <c r="O18" i="19"/>
  <c r="N18" i="19"/>
  <c r="P17" i="19"/>
  <c r="O17" i="19"/>
  <c r="N17" i="19"/>
  <c r="P16" i="19"/>
  <c r="O16" i="19"/>
  <c r="N16" i="19"/>
  <c r="P15" i="19"/>
  <c r="O15" i="19"/>
  <c r="N15" i="19"/>
  <c r="P14" i="19"/>
  <c r="O14" i="19"/>
  <c r="N14" i="19"/>
  <c r="Q14" i="19" s="1"/>
  <c r="T14" i="19" s="1"/>
  <c r="P28" i="18"/>
  <c r="S28" i="18" s="1"/>
  <c r="V28" i="18" s="1"/>
  <c r="O28" i="18"/>
  <c r="R28" i="18" s="1"/>
  <c r="U28" i="18" s="1"/>
  <c r="N28" i="18"/>
  <c r="Q28" i="18" s="1"/>
  <c r="T28" i="18" s="1"/>
  <c r="P27" i="18"/>
  <c r="O27" i="18"/>
  <c r="N27" i="18"/>
  <c r="P26" i="18"/>
  <c r="O26" i="18"/>
  <c r="N26" i="18"/>
  <c r="P25" i="18"/>
  <c r="O25" i="18"/>
  <c r="R25" i="18" s="1"/>
  <c r="N25" i="18"/>
  <c r="P45" i="18"/>
  <c r="O45" i="18"/>
  <c r="N45" i="18"/>
  <c r="Q45" i="18" s="1"/>
  <c r="P44" i="18"/>
  <c r="O44" i="18"/>
  <c r="N44" i="18"/>
  <c r="P43" i="18"/>
  <c r="O43" i="18"/>
  <c r="N43" i="18"/>
  <c r="P42" i="18"/>
  <c r="O42" i="18"/>
  <c r="R40" i="18" s="1"/>
  <c r="N42" i="18"/>
  <c r="P41" i="18"/>
  <c r="O41" i="18"/>
  <c r="N41" i="18"/>
  <c r="P40" i="18"/>
  <c r="O40" i="18"/>
  <c r="N40" i="18"/>
  <c r="P96" i="18"/>
  <c r="S96" i="18" s="1"/>
  <c r="V96" i="18" s="1"/>
  <c r="O96" i="18"/>
  <c r="R96" i="18" s="1"/>
  <c r="U96" i="18" s="1"/>
  <c r="N96" i="18"/>
  <c r="Q96" i="18" s="1"/>
  <c r="T96" i="18" s="1"/>
  <c r="P95" i="18"/>
  <c r="O95" i="18"/>
  <c r="N95" i="18"/>
  <c r="P94" i="18"/>
  <c r="O94" i="18"/>
  <c r="N94" i="18"/>
  <c r="P93" i="18"/>
  <c r="S93" i="18" s="1"/>
  <c r="V93" i="18" s="1"/>
  <c r="O93" i="18"/>
  <c r="R93" i="18" s="1"/>
  <c r="U93" i="18" s="1"/>
  <c r="N93" i="18"/>
  <c r="Q93" i="18" s="1"/>
  <c r="T93" i="18" s="1"/>
  <c r="P92" i="18"/>
  <c r="O92" i="18"/>
  <c r="N92" i="18"/>
  <c r="P91" i="18"/>
  <c r="O91" i="18"/>
  <c r="N91" i="18"/>
  <c r="P90" i="18"/>
  <c r="O90" i="18"/>
  <c r="N90" i="18"/>
  <c r="P89" i="18"/>
  <c r="O89" i="18"/>
  <c r="N89" i="18"/>
  <c r="P88" i="18"/>
  <c r="S88" i="18" s="1"/>
  <c r="V88" i="18" s="1"/>
  <c r="O88" i="18"/>
  <c r="N88" i="18"/>
  <c r="P87" i="18"/>
  <c r="O87" i="18"/>
  <c r="N87" i="18"/>
  <c r="P86" i="18"/>
  <c r="O86" i="18"/>
  <c r="N86" i="18"/>
  <c r="P85" i="18"/>
  <c r="O85" i="18"/>
  <c r="N85" i="18"/>
  <c r="P84" i="18"/>
  <c r="S84" i="18" s="1"/>
  <c r="V84" i="18" s="1"/>
  <c r="O84" i="18"/>
  <c r="N84" i="18"/>
  <c r="P83" i="18"/>
  <c r="O83" i="18"/>
  <c r="N83" i="18"/>
  <c r="P82" i="18"/>
  <c r="O82" i="18"/>
  <c r="N82" i="18"/>
  <c r="P81" i="18"/>
  <c r="O81" i="18"/>
  <c r="N81" i="18"/>
  <c r="P80" i="18"/>
  <c r="O80" i="18"/>
  <c r="N80" i="18"/>
  <c r="P79" i="18"/>
  <c r="O79" i="18"/>
  <c r="N79" i="18"/>
  <c r="P77" i="18"/>
  <c r="O77" i="18"/>
  <c r="N77" i="18"/>
  <c r="P74" i="18"/>
  <c r="S74" i="18" s="1"/>
  <c r="V74" i="18" s="1"/>
  <c r="O74" i="18"/>
  <c r="R74" i="18" s="1"/>
  <c r="U74" i="18" s="1"/>
  <c r="N74" i="18"/>
  <c r="Q74" i="18" s="1"/>
  <c r="T74" i="18" s="1"/>
  <c r="P73" i="18"/>
  <c r="O73" i="18"/>
  <c r="N73" i="18"/>
  <c r="P72" i="18"/>
  <c r="O72" i="18"/>
  <c r="R72" i="18" s="1"/>
  <c r="U72" i="18" s="1"/>
  <c r="N72" i="18"/>
  <c r="P71" i="18"/>
  <c r="O71" i="18"/>
  <c r="N71" i="18"/>
  <c r="P70" i="18"/>
  <c r="O70" i="18"/>
  <c r="N70" i="18"/>
  <c r="P69" i="18"/>
  <c r="O69" i="18"/>
  <c r="N69" i="18"/>
  <c r="P68" i="18"/>
  <c r="O68" i="18"/>
  <c r="N68" i="18"/>
  <c r="P67" i="18"/>
  <c r="O67" i="18"/>
  <c r="N67" i="18"/>
  <c r="P66" i="18"/>
  <c r="O66" i="18"/>
  <c r="N66" i="18"/>
  <c r="P65" i="18"/>
  <c r="O65" i="18"/>
  <c r="N65" i="18"/>
  <c r="P64" i="18"/>
  <c r="O64" i="18"/>
  <c r="N64" i="18"/>
  <c r="P63" i="18"/>
  <c r="O63" i="18"/>
  <c r="N63" i="18"/>
  <c r="P62" i="18"/>
  <c r="O62" i="18"/>
  <c r="N62" i="18"/>
  <c r="P61" i="18"/>
  <c r="O61" i="18"/>
  <c r="N61" i="18"/>
  <c r="P60" i="18"/>
  <c r="O60" i="18"/>
  <c r="N60" i="18"/>
  <c r="P59" i="18"/>
  <c r="O59" i="18"/>
  <c r="N59" i="18"/>
  <c r="P58" i="18"/>
  <c r="O58" i="18"/>
  <c r="N58" i="18"/>
  <c r="P57" i="18"/>
  <c r="O57" i="18"/>
  <c r="N57" i="18"/>
  <c r="P56" i="18"/>
  <c r="O56" i="18"/>
  <c r="N56" i="18"/>
  <c r="P55" i="18"/>
  <c r="O55" i="18"/>
  <c r="N55" i="18"/>
  <c r="Q55" i="18" s="1"/>
  <c r="T55" i="18" s="1"/>
  <c r="P54" i="18"/>
  <c r="O54" i="18"/>
  <c r="N54" i="18"/>
  <c r="P53" i="18"/>
  <c r="O53" i="18"/>
  <c r="N53" i="18"/>
  <c r="P52" i="18"/>
  <c r="O52" i="18"/>
  <c r="N52" i="18"/>
  <c r="P51" i="18"/>
  <c r="O51" i="18"/>
  <c r="N51" i="18"/>
  <c r="P48" i="18"/>
  <c r="S48" i="18" s="1"/>
  <c r="V48" i="18" s="1"/>
  <c r="O48" i="18"/>
  <c r="R48" i="18" s="1"/>
  <c r="U48" i="18" s="1"/>
  <c r="N48" i="18"/>
  <c r="Q48" i="18" s="1"/>
  <c r="T48" i="18" s="1"/>
  <c r="P47" i="18"/>
  <c r="O47" i="18"/>
  <c r="N47" i="18"/>
  <c r="P46" i="18"/>
  <c r="O46" i="18"/>
  <c r="R46" i="18" s="1"/>
  <c r="U46" i="18" s="1"/>
  <c r="N46" i="18"/>
  <c r="P39" i="18"/>
  <c r="O39" i="18"/>
  <c r="N39" i="18"/>
  <c r="P38" i="18"/>
  <c r="O38" i="18"/>
  <c r="N38" i="18"/>
  <c r="P37" i="18"/>
  <c r="S37" i="18" s="1"/>
  <c r="V37" i="18" s="1"/>
  <c r="O37" i="18"/>
  <c r="N37" i="18"/>
  <c r="P36" i="18"/>
  <c r="O36" i="18"/>
  <c r="N36" i="18"/>
  <c r="P35" i="18"/>
  <c r="O35" i="18"/>
  <c r="N35" i="18"/>
  <c r="P34" i="18"/>
  <c r="O34" i="18"/>
  <c r="N34" i="18"/>
  <c r="P33" i="18"/>
  <c r="O33" i="18"/>
  <c r="N33" i="18"/>
  <c r="P32" i="18"/>
  <c r="O32" i="18"/>
  <c r="N32" i="18"/>
  <c r="P31" i="18"/>
  <c r="O31" i="18"/>
  <c r="N31" i="18"/>
  <c r="P112" i="18"/>
  <c r="S112" i="18" s="1"/>
  <c r="V112" i="18" s="1"/>
  <c r="O112" i="18"/>
  <c r="R112" i="18" s="1"/>
  <c r="U112" i="18" s="1"/>
  <c r="N112" i="18"/>
  <c r="Q112" i="18" s="1"/>
  <c r="T112" i="18" s="1"/>
  <c r="P111" i="18"/>
  <c r="S111" i="18" s="1"/>
  <c r="V111" i="18" s="1"/>
  <c r="O111" i="18"/>
  <c r="R111" i="18" s="1"/>
  <c r="U111" i="18" s="1"/>
  <c r="N111" i="18"/>
  <c r="Q111" i="18" s="1"/>
  <c r="T111" i="18" s="1"/>
  <c r="P110" i="18"/>
  <c r="O110" i="18"/>
  <c r="N110" i="18"/>
  <c r="P109" i="18"/>
  <c r="O109" i="18"/>
  <c r="N109" i="18"/>
  <c r="P108" i="18"/>
  <c r="O108" i="18"/>
  <c r="N108" i="18"/>
  <c r="P107" i="18"/>
  <c r="O107" i="18"/>
  <c r="N107" i="18"/>
  <c r="P106" i="18"/>
  <c r="O106" i="18"/>
  <c r="N106" i="18"/>
  <c r="P105" i="18"/>
  <c r="O105" i="18"/>
  <c r="N105" i="18"/>
  <c r="P104" i="18"/>
  <c r="O104" i="18"/>
  <c r="N104" i="18"/>
  <c r="P103" i="18"/>
  <c r="O103" i="18"/>
  <c r="N103" i="18"/>
  <c r="P102" i="18"/>
  <c r="O102" i="18"/>
  <c r="N102" i="18"/>
  <c r="P101" i="18"/>
  <c r="O101" i="18"/>
  <c r="N101" i="18"/>
  <c r="P100" i="18"/>
  <c r="O100" i="18"/>
  <c r="N100" i="18"/>
  <c r="P99" i="18"/>
  <c r="S99" i="18" s="1"/>
  <c r="V99" i="18" s="1"/>
  <c r="O99" i="18"/>
  <c r="N99" i="18"/>
  <c r="P101" i="10"/>
  <c r="O101" i="10"/>
  <c r="N101" i="10"/>
  <c r="P100" i="10"/>
  <c r="S100" i="10" s="1"/>
  <c r="V100" i="10" s="1"/>
  <c r="O100" i="10"/>
  <c r="R100" i="10" s="1"/>
  <c r="U100" i="10" s="1"/>
  <c r="N100" i="10"/>
  <c r="Q100" i="10" s="1"/>
  <c r="T100" i="10" s="1"/>
  <c r="P99" i="10"/>
  <c r="O99" i="10"/>
  <c r="N99" i="10"/>
  <c r="P98" i="10"/>
  <c r="O98" i="10"/>
  <c r="N98" i="10"/>
  <c r="P97" i="10"/>
  <c r="O97" i="10"/>
  <c r="N97" i="10"/>
  <c r="P96" i="10"/>
  <c r="O96" i="10"/>
  <c r="N96" i="10"/>
  <c r="P95" i="10"/>
  <c r="O95" i="10"/>
  <c r="N95" i="10"/>
  <c r="P94" i="10"/>
  <c r="O94" i="10"/>
  <c r="N94" i="10"/>
  <c r="P93" i="10"/>
  <c r="O93" i="10"/>
  <c r="N93" i="10"/>
  <c r="P92" i="10"/>
  <c r="O92" i="10"/>
  <c r="N92" i="10"/>
  <c r="P91" i="10"/>
  <c r="O91" i="10"/>
  <c r="N91" i="10"/>
  <c r="P90" i="10"/>
  <c r="O90" i="10"/>
  <c r="N90" i="10"/>
  <c r="P89" i="10"/>
  <c r="O89" i="10"/>
  <c r="N89" i="10"/>
  <c r="P55" i="10"/>
  <c r="S55" i="10" s="1"/>
  <c r="V55" i="10" s="1"/>
  <c r="O55" i="10"/>
  <c r="R55" i="10" s="1"/>
  <c r="U55" i="10" s="1"/>
  <c r="N55" i="10"/>
  <c r="Q55" i="10" s="1"/>
  <c r="T55" i="10" s="1"/>
  <c r="P88" i="10"/>
  <c r="O88" i="10"/>
  <c r="N88" i="10"/>
  <c r="P87" i="10"/>
  <c r="O87" i="10"/>
  <c r="N87" i="10"/>
  <c r="P86" i="10"/>
  <c r="O86" i="10"/>
  <c r="N86" i="10"/>
  <c r="P85" i="10"/>
  <c r="O85" i="10"/>
  <c r="N85" i="10"/>
  <c r="P84" i="10"/>
  <c r="O84" i="10"/>
  <c r="N84" i="10"/>
  <c r="P83" i="10"/>
  <c r="O83" i="10"/>
  <c r="N83" i="10"/>
  <c r="P75" i="10"/>
  <c r="O75" i="10"/>
  <c r="N75" i="10"/>
  <c r="P74" i="10"/>
  <c r="O74" i="10"/>
  <c r="N74" i="10"/>
  <c r="P73" i="10"/>
  <c r="O73" i="10"/>
  <c r="N73" i="10"/>
  <c r="P52" i="10"/>
  <c r="P53" i="10"/>
  <c r="P54" i="10"/>
  <c r="O52" i="10"/>
  <c r="O53" i="10"/>
  <c r="O54" i="10"/>
  <c r="O56" i="10"/>
  <c r="N52" i="10"/>
  <c r="N53" i="10"/>
  <c r="N54" i="10"/>
  <c r="P82" i="10"/>
  <c r="O82" i="10"/>
  <c r="N82" i="10"/>
  <c r="P81" i="10"/>
  <c r="O81" i="10"/>
  <c r="N81" i="10"/>
  <c r="P80" i="10"/>
  <c r="O80" i="10"/>
  <c r="N80" i="10"/>
  <c r="P79" i="10"/>
  <c r="O79" i="10"/>
  <c r="N79" i="10"/>
  <c r="P37" i="10"/>
  <c r="O37" i="10"/>
  <c r="N37" i="10"/>
  <c r="P36" i="10"/>
  <c r="O36" i="10"/>
  <c r="N36" i="10"/>
  <c r="P35" i="10"/>
  <c r="O35" i="10"/>
  <c r="N35" i="10"/>
  <c r="P20" i="10"/>
  <c r="O20" i="10"/>
  <c r="N20" i="10"/>
  <c r="P19" i="10"/>
  <c r="O19" i="10"/>
  <c r="N19" i="10"/>
  <c r="P18" i="10"/>
  <c r="O18" i="10"/>
  <c r="N18" i="10"/>
  <c r="P17" i="10"/>
  <c r="O17" i="10"/>
  <c r="N17" i="10"/>
  <c r="P16" i="10"/>
  <c r="O16" i="10"/>
  <c r="N16" i="10"/>
  <c r="P15" i="10"/>
  <c r="O15" i="10"/>
  <c r="N15" i="10"/>
  <c r="P14" i="10"/>
  <c r="O14" i="10"/>
  <c r="N14" i="10"/>
  <c r="P13" i="10"/>
  <c r="O13" i="10"/>
  <c r="N13" i="10"/>
  <c r="P12" i="10"/>
  <c r="O12" i="10"/>
  <c r="N12" i="10"/>
  <c r="P11" i="10"/>
  <c r="O11" i="10"/>
  <c r="N11" i="10"/>
  <c r="P10" i="10"/>
  <c r="O10" i="10"/>
  <c r="N10" i="10"/>
  <c r="P25" i="8"/>
  <c r="O25" i="8"/>
  <c r="N25" i="8"/>
  <c r="P24" i="8"/>
  <c r="O24" i="8"/>
  <c r="N24" i="8"/>
  <c r="P23" i="8"/>
  <c r="O23" i="8"/>
  <c r="N23" i="8"/>
  <c r="P97" i="8"/>
  <c r="O97" i="8"/>
  <c r="N97" i="8"/>
  <c r="P96" i="8"/>
  <c r="S96" i="8" s="1"/>
  <c r="V96" i="8" s="1"/>
  <c r="O96" i="8"/>
  <c r="N96" i="8"/>
  <c r="Q96" i="8" s="1"/>
  <c r="T96" i="8" s="1"/>
  <c r="P47" i="8"/>
  <c r="S47" i="8" s="1"/>
  <c r="O47" i="8"/>
  <c r="R47" i="8" s="1"/>
  <c r="N47" i="8"/>
  <c r="Q47" i="8" s="1"/>
  <c r="P46" i="8"/>
  <c r="O46" i="8"/>
  <c r="N46" i="8"/>
  <c r="P45" i="8"/>
  <c r="O45" i="8"/>
  <c r="N45" i="8"/>
  <c r="P43" i="8"/>
  <c r="O43" i="8"/>
  <c r="N43" i="8"/>
  <c r="P42" i="8"/>
  <c r="O42" i="8"/>
  <c r="N42" i="8"/>
  <c r="P56" i="8"/>
  <c r="O56" i="8"/>
  <c r="N56" i="8"/>
  <c r="P55" i="8"/>
  <c r="O55" i="8"/>
  <c r="N55" i="8"/>
  <c r="P54" i="8"/>
  <c r="O54" i="8"/>
  <c r="N54" i="8"/>
  <c r="P53" i="8"/>
  <c r="O53" i="8"/>
  <c r="N53" i="8"/>
  <c r="S15" i="20" l="1"/>
  <c r="Q21" i="20"/>
  <c r="T21" i="20" s="1"/>
  <c r="R28" i="20"/>
  <c r="U28" i="20" s="1"/>
  <c r="S52" i="20"/>
  <c r="V52" i="20" s="1"/>
  <c r="R59" i="20"/>
  <c r="U59" i="20" s="1"/>
  <c r="Q82" i="20"/>
  <c r="T82" i="20" s="1"/>
  <c r="Q15" i="20"/>
  <c r="R38" i="20"/>
  <c r="U38" i="20" s="1"/>
  <c r="Q52" i="20"/>
  <c r="T52" i="20" s="1"/>
  <c r="R71" i="20"/>
  <c r="U71" i="20" s="1"/>
  <c r="S82" i="20"/>
  <c r="V82" i="20" s="1"/>
  <c r="R15" i="20"/>
  <c r="Q28" i="20"/>
  <c r="R52" i="20"/>
  <c r="U52" i="20" s="1"/>
  <c r="S71" i="20"/>
  <c r="V71" i="20" s="1"/>
  <c r="Q40" i="18"/>
  <c r="T40" i="18" s="1"/>
  <c r="S61" i="18"/>
  <c r="V61" i="18" s="1"/>
  <c r="S40" i="18"/>
  <c r="V40" i="18" s="1"/>
  <c r="Q99" i="18"/>
  <c r="T99" i="18" s="1"/>
  <c r="R108" i="18"/>
  <c r="U108" i="18" s="1"/>
  <c r="Q37" i="18"/>
  <c r="T37" i="18" s="1"/>
  <c r="S51" i="18"/>
  <c r="V51" i="18" s="1"/>
  <c r="S55" i="18"/>
  <c r="V55" i="18" s="1"/>
  <c r="S77" i="18"/>
  <c r="V77" i="18" s="1"/>
  <c r="Q84" i="18"/>
  <c r="T84" i="18" s="1"/>
  <c r="S94" i="18"/>
  <c r="V94" i="18" s="1"/>
  <c r="R83" i="10"/>
  <c r="U83" i="10" s="1"/>
  <c r="S89" i="10"/>
  <c r="V89" i="10" s="1"/>
  <c r="Q42" i="8"/>
  <c r="S42" i="8"/>
  <c r="Q54" i="19"/>
  <c r="T54" i="19" s="1"/>
  <c r="R14" i="19"/>
  <c r="U14" i="19" s="1"/>
  <c r="U24" i="19" s="1"/>
  <c r="Q20" i="19"/>
  <c r="T20" i="19" s="1"/>
  <c r="S20" i="19"/>
  <c r="V20" i="19" s="1"/>
  <c r="R40" i="19"/>
  <c r="U40" i="19" s="1"/>
  <c r="R48" i="19"/>
  <c r="U48" i="19" s="1"/>
  <c r="Q64" i="19"/>
  <c r="T64" i="19" s="1"/>
  <c r="R95" i="19"/>
  <c r="U95" i="19" s="1"/>
  <c r="Q10" i="19"/>
  <c r="T10" i="19" s="1"/>
  <c r="S10" i="19"/>
  <c r="V10" i="19" s="1"/>
  <c r="Q37" i="19"/>
  <c r="T37" i="19" s="1"/>
  <c r="Q71" i="19"/>
  <c r="T71" i="19" s="1"/>
  <c r="S14" i="19"/>
  <c r="V14" i="19" s="1"/>
  <c r="R31" i="19"/>
  <c r="U31" i="19" s="1"/>
  <c r="Q40" i="19"/>
  <c r="Q43" i="19"/>
  <c r="T43" i="19" s="1"/>
  <c r="Q48" i="19"/>
  <c r="T48" i="19" s="1"/>
  <c r="R57" i="19"/>
  <c r="U57" i="19" s="1"/>
  <c r="U25" i="18"/>
  <c r="U29" i="18" s="1"/>
  <c r="R29" i="18"/>
  <c r="V65" i="20"/>
  <c r="S21" i="20"/>
  <c r="V21" i="20" s="1"/>
  <c r="Q55" i="20"/>
  <c r="T55" i="20" s="1"/>
  <c r="Q59" i="20"/>
  <c r="T59" i="20" s="1"/>
  <c r="Q65" i="20"/>
  <c r="T65" i="20" s="1"/>
  <c r="R46" i="20"/>
  <c r="U46" i="20" s="1"/>
  <c r="R92" i="20"/>
  <c r="U92" i="20" s="1"/>
  <c r="Q103" i="20"/>
  <c r="T103" i="20" s="1"/>
  <c r="S48" i="19"/>
  <c r="V48" i="19" s="1"/>
  <c r="S95" i="19"/>
  <c r="V95" i="19" s="1"/>
  <c r="T45" i="18"/>
  <c r="S108" i="18"/>
  <c r="V108" i="18" s="1"/>
  <c r="V113" i="18" s="1"/>
  <c r="R31" i="18"/>
  <c r="U31" i="18" s="1"/>
  <c r="R37" i="18"/>
  <c r="U37" i="18" s="1"/>
  <c r="Q46" i="18"/>
  <c r="T46" i="18" s="1"/>
  <c r="S46" i="18"/>
  <c r="V46" i="18" s="1"/>
  <c r="R55" i="18"/>
  <c r="U55" i="18" s="1"/>
  <c r="Q72" i="18"/>
  <c r="T72" i="18" s="1"/>
  <c r="S72" i="18"/>
  <c r="V72" i="18" s="1"/>
  <c r="R84" i="18"/>
  <c r="U84" i="18" s="1"/>
  <c r="R45" i="18"/>
  <c r="S45" i="18"/>
  <c r="U47" i="8"/>
  <c r="T47" i="8"/>
  <c r="V47" i="8"/>
  <c r="T28" i="20"/>
  <c r="Q89" i="10"/>
  <c r="T89" i="10" s="1"/>
  <c r="V97" i="18"/>
  <c r="R89" i="10"/>
  <c r="U89" i="10" s="1"/>
  <c r="S92" i="20"/>
  <c r="V92" i="20" s="1"/>
  <c r="U106" i="20"/>
  <c r="R106" i="20"/>
  <c r="Q92" i="20"/>
  <c r="T92" i="20" s="1"/>
  <c r="R44" i="20"/>
  <c r="U44" i="20"/>
  <c r="S62" i="19"/>
  <c r="S113" i="18"/>
  <c r="R94" i="18"/>
  <c r="U94" i="18" s="1"/>
  <c r="Q61" i="18"/>
  <c r="T61" i="18" s="1"/>
  <c r="Q77" i="18"/>
  <c r="T77" i="18" s="1"/>
  <c r="Q51" i="18"/>
  <c r="T51" i="18" s="1"/>
  <c r="Q88" i="18"/>
  <c r="T88" i="18" s="1"/>
  <c r="Q94" i="18"/>
  <c r="T94" i="18" s="1"/>
  <c r="Q23" i="8"/>
  <c r="S23" i="8"/>
  <c r="Q38" i="20"/>
  <c r="T38" i="20" s="1"/>
  <c r="S38" i="20"/>
  <c r="V38" i="20" s="1"/>
  <c r="V44" i="20" s="1"/>
  <c r="Q46" i="20"/>
  <c r="T46" i="20" s="1"/>
  <c r="T63" i="20" s="1"/>
  <c r="S46" i="20"/>
  <c r="V46" i="20" s="1"/>
  <c r="V63" i="20" s="1"/>
  <c r="R55" i="20"/>
  <c r="U55" i="20" s="1"/>
  <c r="U63" i="20" s="1"/>
  <c r="R65" i="20"/>
  <c r="Q76" i="20"/>
  <c r="T76" i="20" s="1"/>
  <c r="S76" i="20"/>
  <c r="V76" i="20" s="1"/>
  <c r="Q86" i="20"/>
  <c r="T86" i="20" s="1"/>
  <c r="S86" i="20"/>
  <c r="V86" i="20" s="1"/>
  <c r="R99" i="18"/>
  <c r="Q108" i="18"/>
  <c r="T108" i="18" s="1"/>
  <c r="Q24" i="19"/>
  <c r="T24" i="19"/>
  <c r="V24" i="19"/>
  <c r="Q62" i="19"/>
  <c r="T62" i="19"/>
  <c r="T84" i="19"/>
  <c r="U110" i="19"/>
  <c r="Q26" i="19"/>
  <c r="T26" i="19" s="1"/>
  <c r="S26" i="19"/>
  <c r="V26" i="19" s="1"/>
  <c r="R37" i="19"/>
  <c r="U37" i="19" s="1"/>
  <c r="V62" i="19"/>
  <c r="R54" i="19"/>
  <c r="U54" i="19" s="1"/>
  <c r="V84" i="19"/>
  <c r="R71" i="19"/>
  <c r="U71" i="19" s="1"/>
  <c r="S84" i="19"/>
  <c r="Q86" i="19"/>
  <c r="T86" i="19" s="1"/>
  <c r="S86" i="19"/>
  <c r="V86" i="19" s="1"/>
  <c r="Q106" i="19"/>
  <c r="T106" i="19" s="1"/>
  <c r="S106" i="19"/>
  <c r="V106" i="19" s="1"/>
  <c r="Q31" i="18"/>
  <c r="T31" i="18" s="1"/>
  <c r="S31" i="18"/>
  <c r="V31" i="18" s="1"/>
  <c r="R51" i="18"/>
  <c r="U51" i="18" s="1"/>
  <c r="R61" i="18"/>
  <c r="U61" i="18" s="1"/>
  <c r="R77" i="18"/>
  <c r="U77" i="18" s="1"/>
  <c r="R88" i="18"/>
  <c r="U88" i="18" s="1"/>
  <c r="Q25" i="18"/>
  <c r="S25" i="18"/>
  <c r="Q83" i="10"/>
  <c r="T83" i="10" s="1"/>
  <c r="S83" i="10"/>
  <c r="V83" i="10" s="1"/>
  <c r="Q18" i="10"/>
  <c r="T18" i="10" s="1"/>
  <c r="S52" i="10"/>
  <c r="V52" i="10" s="1"/>
  <c r="Q73" i="10"/>
  <c r="T73" i="10" s="1"/>
  <c r="S73" i="10"/>
  <c r="V73" i="10" s="1"/>
  <c r="R73" i="10"/>
  <c r="U73" i="10" s="1"/>
  <c r="Q52" i="10"/>
  <c r="T52" i="10" s="1"/>
  <c r="R52" i="10"/>
  <c r="U52" i="10" s="1"/>
  <c r="R10" i="10"/>
  <c r="U10" i="10" s="1"/>
  <c r="R12" i="10"/>
  <c r="U12" i="10" s="1"/>
  <c r="R18" i="10"/>
  <c r="U18" i="10" s="1"/>
  <c r="Q10" i="10"/>
  <c r="T10" i="10" s="1"/>
  <c r="S10" i="10"/>
  <c r="V10" i="10" s="1"/>
  <c r="Q12" i="10"/>
  <c r="T12" i="10" s="1"/>
  <c r="S12" i="10"/>
  <c r="V12" i="10" s="1"/>
  <c r="S18" i="10"/>
  <c r="V18" i="10" s="1"/>
  <c r="Q35" i="10"/>
  <c r="T35" i="10" s="1"/>
  <c r="S35" i="10"/>
  <c r="V35" i="10" s="1"/>
  <c r="R79" i="10"/>
  <c r="U79" i="10" s="1"/>
  <c r="R35" i="10"/>
  <c r="U35" i="10" s="1"/>
  <c r="Q79" i="10"/>
  <c r="T79" i="10" s="1"/>
  <c r="S79" i="10"/>
  <c r="V79" i="10" s="1"/>
  <c r="R53" i="8"/>
  <c r="U53" i="8" s="1"/>
  <c r="R23" i="8"/>
  <c r="R96" i="8"/>
  <c r="U96" i="8" s="1"/>
  <c r="Q53" i="8"/>
  <c r="T53" i="8" s="1"/>
  <c r="S53" i="8"/>
  <c r="V53" i="8" s="1"/>
  <c r="U15" i="20" l="1"/>
  <c r="U26" i="20" s="1"/>
  <c r="R26" i="20"/>
  <c r="T15" i="20"/>
  <c r="T26" i="20" s="1"/>
  <c r="Q26" i="20"/>
  <c r="V15" i="20"/>
  <c r="V26" i="20" s="1"/>
  <c r="S26" i="20"/>
  <c r="S75" i="18"/>
  <c r="Q75" i="18"/>
  <c r="S97" i="18"/>
  <c r="V75" i="18"/>
  <c r="R110" i="19"/>
  <c r="R24" i="19"/>
  <c r="S24" i="19"/>
  <c r="Q84" i="19"/>
  <c r="R46" i="19"/>
  <c r="S40" i="19"/>
  <c r="V40" i="19" s="1"/>
  <c r="T40" i="19"/>
  <c r="V25" i="18"/>
  <c r="V29" i="18" s="1"/>
  <c r="S29" i="18"/>
  <c r="T25" i="18"/>
  <c r="T29" i="18" s="1"/>
  <c r="Q29" i="18"/>
  <c r="T23" i="8"/>
  <c r="U23" i="8"/>
  <c r="V23" i="8"/>
  <c r="T80" i="20"/>
  <c r="S80" i="20"/>
  <c r="U65" i="20"/>
  <c r="U80" i="20" s="1"/>
  <c r="R80" i="20"/>
  <c r="R63" i="20"/>
  <c r="S44" i="20"/>
  <c r="T44" i="20"/>
  <c r="V80" i="20"/>
  <c r="Q63" i="20"/>
  <c r="S63" i="20"/>
  <c r="U99" i="18"/>
  <c r="U113" i="18" s="1"/>
  <c r="U45" i="18"/>
  <c r="U40" i="18"/>
  <c r="V45" i="18"/>
  <c r="T113" i="18"/>
  <c r="R49" i="18"/>
  <c r="R113" i="18"/>
  <c r="U97" i="18"/>
  <c r="R97" i="18"/>
  <c r="T97" i="18"/>
  <c r="Q113" i="18"/>
  <c r="Q97" i="18"/>
  <c r="T75" i="18"/>
  <c r="V106" i="20"/>
  <c r="S106" i="20"/>
  <c r="T106" i="20"/>
  <c r="Q106" i="20"/>
  <c r="U75" i="18"/>
  <c r="R75" i="18"/>
  <c r="Q80" i="20"/>
  <c r="Q44" i="20"/>
  <c r="S49" i="18"/>
  <c r="Q110" i="19"/>
  <c r="T110" i="19"/>
  <c r="U62" i="19"/>
  <c r="R62" i="19"/>
  <c r="V46" i="19"/>
  <c r="U84" i="19"/>
  <c r="R84" i="19"/>
  <c r="S110" i="19"/>
  <c r="V110" i="19"/>
  <c r="Q46" i="19"/>
  <c r="T46" i="19"/>
  <c r="U46" i="19"/>
  <c r="T49" i="18"/>
  <c r="Q49" i="18"/>
  <c r="V49" i="18"/>
  <c r="U49" i="18" l="1"/>
  <c r="S46" i="19"/>
  <c r="N57" i="8"/>
  <c r="O57" i="8"/>
  <c r="P57" i="8"/>
  <c r="N58" i="8"/>
  <c r="O58" i="8"/>
  <c r="P58" i="8"/>
  <c r="N59" i="8"/>
  <c r="O59" i="8"/>
  <c r="P59" i="8"/>
  <c r="N60" i="8"/>
  <c r="O60" i="8"/>
  <c r="P60" i="8"/>
  <c r="N61" i="8"/>
  <c r="O61" i="8"/>
  <c r="P61" i="8"/>
  <c r="N62" i="8"/>
  <c r="O62" i="8"/>
  <c r="P62" i="8"/>
  <c r="N63" i="8"/>
  <c r="O63" i="8"/>
  <c r="P63" i="8"/>
  <c r="N64" i="8"/>
  <c r="O64" i="8"/>
  <c r="P64" i="8"/>
  <c r="N65" i="8"/>
  <c r="O65" i="8"/>
  <c r="P65" i="8"/>
  <c r="N66" i="8"/>
  <c r="O66" i="8"/>
  <c r="P66" i="8"/>
  <c r="N67" i="8"/>
  <c r="O67" i="8"/>
  <c r="P67" i="8"/>
  <c r="N68" i="8"/>
  <c r="O68" i="8"/>
  <c r="P68" i="8"/>
  <c r="N69" i="8"/>
  <c r="O69" i="8"/>
  <c r="P69" i="8"/>
  <c r="N70" i="8"/>
  <c r="O70" i="8"/>
  <c r="P70" i="8"/>
  <c r="N71" i="8"/>
  <c r="O71" i="8"/>
  <c r="P71" i="8"/>
  <c r="N72" i="8"/>
  <c r="O72" i="8"/>
  <c r="P72" i="8"/>
  <c r="N73" i="8"/>
  <c r="O73" i="8"/>
  <c r="P73" i="8"/>
  <c r="N74" i="8"/>
  <c r="O74" i="8"/>
  <c r="P74" i="8"/>
  <c r="N75" i="8"/>
  <c r="O75" i="8"/>
  <c r="P75" i="8"/>
  <c r="S63" i="8" l="1"/>
  <c r="V63" i="8" s="1"/>
  <c r="Q63" i="8"/>
  <c r="T63" i="8" s="1"/>
  <c r="R63" i="8"/>
  <c r="U63" i="8" s="1"/>
  <c r="S57" i="8"/>
  <c r="V57" i="8" s="1"/>
  <c r="Q57" i="8"/>
  <c r="T57" i="8" s="1"/>
  <c r="R57" i="8"/>
  <c r="U57" i="8" s="1"/>
  <c r="S74" i="8"/>
  <c r="V74" i="8" s="1"/>
  <c r="Q74" i="8"/>
  <c r="T74" i="8" s="1"/>
  <c r="R74" i="8"/>
  <c r="U74" i="8" s="1"/>
  <c r="P98" i="8" l="1"/>
  <c r="S98" i="8" s="1"/>
  <c r="V98" i="8" s="1"/>
  <c r="O98" i="8"/>
  <c r="R98" i="8" s="1"/>
  <c r="U98" i="8" s="1"/>
  <c r="N98" i="8"/>
  <c r="Q98" i="8" s="1"/>
  <c r="T98" i="8" s="1"/>
  <c r="P95" i="8"/>
  <c r="S95" i="8" s="1"/>
  <c r="V95" i="8" s="1"/>
  <c r="O95" i="8"/>
  <c r="R95" i="8" s="1"/>
  <c r="U95" i="8" s="1"/>
  <c r="N95" i="8"/>
  <c r="Q95" i="8" s="1"/>
  <c r="T95" i="8" s="1"/>
  <c r="P94" i="8"/>
  <c r="O94" i="8"/>
  <c r="N94" i="8"/>
  <c r="P93" i="8"/>
  <c r="O93" i="8"/>
  <c r="N93" i="8"/>
  <c r="P92" i="8"/>
  <c r="O92" i="8"/>
  <c r="N92" i="8"/>
  <c r="P91" i="8"/>
  <c r="O91" i="8"/>
  <c r="N91" i="8"/>
  <c r="P90" i="8"/>
  <c r="O90" i="8"/>
  <c r="N90" i="8"/>
  <c r="P89" i="8"/>
  <c r="O89" i="8"/>
  <c r="N89" i="8"/>
  <c r="P88" i="8"/>
  <c r="O88" i="8"/>
  <c r="N88" i="8"/>
  <c r="P87" i="8"/>
  <c r="O87" i="8"/>
  <c r="N87" i="8"/>
  <c r="P86" i="8"/>
  <c r="O86" i="8"/>
  <c r="N86" i="8"/>
  <c r="P85" i="8"/>
  <c r="O85" i="8"/>
  <c r="N85" i="8"/>
  <c r="P84" i="8"/>
  <c r="O84" i="8"/>
  <c r="N84" i="8"/>
  <c r="P83" i="8"/>
  <c r="O83" i="8"/>
  <c r="N83" i="8"/>
  <c r="P82" i="8"/>
  <c r="O82" i="8"/>
  <c r="N82" i="8"/>
  <c r="P81" i="8"/>
  <c r="O81" i="8"/>
  <c r="N81" i="8"/>
  <c r="P79" i="8"/>
  <c r="O79" i="8"/>
  <c r="N79" i="8"/>
  <c r="P32" i="8"/>
  <c r="O32" i="8"/>
  <c r="N32" i="8"/>
  <c r="P31" i="8"/>
  <c r="O31" i="8"/>
  <c r="N31" i="8"/>
  <c r="P30" i="8"/>
  <c r="O30" i="8"/>
  <c r="N30" i="8"/>
  <c r="P29" i="8"/>
  <c r="O29" i="8"/>
  <c r="N29" i="8"/>
  <c r="P49" i="8"/>
  <c r="O49" i="8"/>
  <c r="N49" i="8"/>
  <c r="P48" i="8"/>
  <c r="O48" i="8"/>
  <c r="N48" i="8"/>
  <c r="P112" i="8"/>
  <c r="O112" i="8"/>
  <c r="N112" i="8"/>
  <c r="P111" i="8"/>
  <c r="O111" i="8"/>
  <c r="N111" i="8"/>
  <c r="P110" i="8"/>
  <c r="O110" i="8"/>
  <c r="N110" i="8"/>
  <c r="P109" i="8"/>
  <c r="O109" i="8"/>
  <c r="N109" i="8"/>
  <c r="P108" i="8"/>
  <c r="O108" i="8"/>
  <c r="N108" i="8"/>
  <c r="P107" i="8"/>
  <c r="O107" i="8"/>
  <c r="N107" i="8"/>
  <c r="P106" i="8"/>
  <c r="O106" i="8"/>
  <c r="N106" i="8"/>
  <c r="P105" i="8"/>
  <c r="O105" i="8"/>
  <c r="N105" i="8"/>
  <c r="P104" i="8"/>
  <c r="O104" i="8"/>
  <c r="N104" i="8"/>
  <c r="P103" i="8"/>
  <c r="O103" i="8"/>
  <c r="N103" i="8"/>
  <c r="P102" i="8"/>
  <c r="O102" i="8"/>
  <c r="N102" i="8"/>
  <c r="P101" i="8"/>
  <c r="O101" i="8"/>
  <c r="N101" i="8"/>
  <c r="R29" i="8" l="1"/>
  <c r="Q79" i="8"/>
  <c r="T79" i="8" s="1"/>
  <c r="S79" i="8"/>
  <c r="V79" i="8" s="1"/>
  <c r="Q86" i="8"/>
  <c r="T86" i="8" s="1"/>
  <c r="S86" i="8"/>
  <c r="V86" i="8" s="1"/>
  <c r="Q90" i="8"/>
  <c r="T90" i="8" s="1"/>
  <c r="S90" i="8"/>
  <c r="V90" i="8" s="1"/>
  <c r="R79" i="8"/>
  <c r="U79" i="8" s="1"/>
  <c r="R86" i="8"/>
  <c r="U86" i="8" s="1"/>
  <c r="R90" i="8"/>
  <c r="U90" i="8" s="1"/>
  <c r="Q48" i="8"/>
  <c r="T48" i="8" s="1"/>
  <c r="S48" i="8"/>
  <c r="V48" i="8" s="1"/>
  <c r="Q29" i="8"/>
  <c r="S29" i="8"/>
  <c r="Q110" i="8"/>
  <c r="T110" i="8" s="1"/>
  <c r="S110" i="8"/>
  <c r="V110" i="8" s="1"/>
  <c r="R48" i="8"/>
  <c r="U48" i="8" s="1"/>
  <c r="Q101" i="8"/>
  <c r="T101" i="8" s="1"/>
  <c r="S101" i="8"/>
  <c r="V101" i="8" s="1"/>
  <c r="R101" i="8"/>
  <c r="U101" i="8" s="1"/>
  <c r="R110" i="8"/>
  <c r="U110" i="8" s="1"/>
  <c r="P99" i="7"/>
  <c r="P100" i="7"/>
  <c r="P101" i="7"/>
  <c r="P102" i="7"/>
  <c r="P103" i="7"/>
  <c r="P104" i="7"/>
  <c r="P105" i="7"/>
  <c r="P106" i="7"/>
  <c r="P107" i="7"/>
  <c r="P108" i="7"/>
  <c r="P109" i="7"/>
  <c r="O99" i="7"/>
  <c r="O100" i="7"/>
  <c r="O101" i="7"/>
  <c r="O102" i="7"/>
  <c r="O103" i="7"/>
  <c r="O104" i="7"/>
  <c r="O105" i="7"/>
  <c r="O106" i="7"/>
  <c r="O107" i="7"/>
  <c r="O108" i="7"/>
  <c r="O109" i="7"/>
  <c r="N99" i="7"/>
  <c r="N100" i="7"/>
  <c r="N101" i="7"/>
  <c r="N102" i="7"/>
  <c r="N103" i="7"/>
  <c r="N104" i="7"/>
  <c r="N105" i="7"/>
  <c r="N106" i="7"/>
  <c r="N107" i="7"/>
  <c r="N108" i="7"/>
  <c r="N109" i="7"/>
  <c r="P98" i="7"/>
  <c r="O98" i="7"/>
  <c r="N98" i="7"/>
  <c r="P97" i="7"/>
  <c r="O97" i="7"/>
  <c r="N97" i="7"/>
  <c r="P96" i="7"/>
  <c r="O96" i="7"/>
  <c r="N96" i="7"/>
  <c r="P95" i="7"/>
  <c r="O95" i="7"/>
  <c r="N95" i="7"/>
  <c r="P94" i="7"/>
  <c r="O94" i="7"/>
  <c r="N94" i="7"/>
  <c r="P93" i="7"/>
  <c r="O93" i="7"/>
  <c r="N93" i="7"/>
  <c r="P92" i="7"/>
  <c r="O92" i="7"/>
  <c r="N92" i="7"/>
  <c r="R92" i="7" l="1"/>
  <c r="U92" i="7" s="1"/>
  <c r="V29" i="8"/>
  <c r="T29" i="8"/>
  <c r="U29" i="8"/>
  <c r="S99" i="7"/>
  <c r="V99" i="7" s="1"/>
  <c r="R99" i="7"/>
  <c r="U99" i="7" s="1"/>
  <c r="Q99" i="7"/>
  <c r="T99" i="7" s="1"/>
  <c r="Q92" i="7"/>
  <c r="T92" i="7" s="1"/>
  <c r="S92" i="7"/>
  <c r="V92" i="7" s="1"/>
  <c r="P45" i="7" l="1"/>
  <c r="O45" i="7"/>
  <c r="N45" i="7"/>
  <c r="P44" i="7"/>
  <c r="O44" i="7"/>
  <c r="N44" i="7"/>
  <c r="P111" i="7"/>
  <c r="O111" i="7"/>
  <c r="N111" i="7"/>
  <c r="P110" i="7"/>
  <c r="O110" i="7"/>
  <c r="R110" i="7" s="1"/>
  <c r="U110" i="7" s="1"/>
  <c r="N110" i="7"/>
  <c r="P91" i="7"/>
  <c r="O91" i="7"/>
  <c r="N91" i="7"/>
  <c r="P90" i="7"/>
  <c r="O90" i="7"/>
  <c r="N90" i="7"/>
  <c r="P89" i="7"/>
  <c r="O89" i="7"/>
  <c r="N89" i="7"/>
  <c r="P88" i="7"/>
  <c r="O88" i="7"/>
  <c r="N88" i="7"/>
  <c r="P87" i="7"/>
  <c r="O87" i="7"/>
  <c r="N87" i="7"/>
  <c r="P82" i="7"/>
  <c r="S82" i="7" s="1"/>
  <c r="V82" i="7" s="1"/>
  <c r="O82" i="7"/>
  <c r="R82" i="7" s="1"/>
  <c r="U82" i="7" s="1"/>
  <c r="N82" i="7"/>
  <c r="Q82" i="7" s="1"/>
  <c r="T82" i="7" s="1"/>
  <c r="P81" i="7"/>
  <c r="O81" i="7"/>
  <c r="N81" i="7"/>
  <c r="P80" i="7"/>
  <c r="O80" i="7"/>
  <c r="N80" i="7"/>
  <c r="P79" i="7"/>
  <c r="O79" i="7"/>
  <c r="N79" i="7"/>
  <c r="P84" i="7"/>
  <c r="O84" i="7"/>
  <c r="N84" i="7"/>
  <c r="P83" i="7"/>
  <c r="S83" i="7" s="1"/>
  <c r="V83" i="7" s="1"/>
  <c r="O83" i="7"/>
  <c r="N83" i="7"/>
  <c r="Q83" i="7" s="1"/>
  <c r="T83" i="7" s="1"/>
  <c r="P18" i="7"/>
  <c r="O18" i="7"/>
  <c r="N18" i="7"/>
  <c r="P17" i="7"/>
  <c r="O17" i="7"/>
  <c r="N17" i="7"/>
  <c r="P16" i="7"/>
  <c r="O16" i="7"/>
  <c r="N16" i="7"/>
  <c r="P15" i="7"/>
  <c r="O15" i="7"/>
  <c r="N15" i="7"/>
  <c r="P14" i="7"/>
  <c r="O14" i="7"/>
  <c r="N14" i="7"/>
  <c r="P13" i="7"/>
  <c r="O13" i="7"/>
  <c r="N13" i="7"/>
  <c r="P12" i="7"/>
  <c r="O12" i="7"/>
  <c r="N12" i="7"/>
  <c r="P82" i="6"/>
  <c r="O82" i="6"/>
  <c r="N82" i="6"/>
  <c r="P81" i="6"/>
  <c r="S81" i="6" s="1"/>
  <c r="V81" i="6" s="1"/>
  <c r="O81" i="6"/>
  <c r="R81" i="6" s="1"/>
  <c r="U81" i="6" s="1"/>
  <c r="N81" i="6"/>
  <c r="Q81" i="6" s="1"/>
  <c r="T81" i="6" s="1"/>
  <c r="N59" i="6"/>
  <c r="O59" i="6"/>
  <c r="P59" i="6"/>
  <c r="N57" i="6"/>
  <c r="O57" i="6"/>
  <c r="P57" i="6"/>
  <c r="N58" i="6"/>
  <c r="O58" i="6"/>
  <c r="P58" i="6"/>
  <c r="P40" i="7"/>
  <c r="O40" i="7"/>
  <c r="N40" i="7"/>
  <c r="P39" i="7"/>
  <c r="O39" i="7"/>
  <c r="N39" i="7"/>
  <c r="P38" i="7"/>
  <c r="O38" i="7"/>
  <c r="N38" i="7"/>
  <c r="P37" i="7"/>
  <c r="O37" i="7"/>
  <c r="N37" i="7"/>
  <c r="P36" i="7"/>
  <c r="O36" i="7"/>
  <c r="N36" i="7"/>
  <c r="P35" i="7"/>
  <c r="O35" i="7"/>
  <c r="N35" i="7"/>
  <c r="P34" i="7"/>
  <c r="O34" i="7"/>
  <c r="N34" i="7"/>
  <c r="P33" i="7"/>
  <c r="O33" i="7"/>
  <c r="N33" i="7"/>
  <c r="P32" i="7"/>
  <c r="O32" i="7"/>
  <c r="N32" i="7"/>
  <c r="P31" i="7"/>
  <c r="O31" i="7"/>
  <c r="N31" i="7"/>
  <c r="P43" i="7"/>
  <c r="O43" i="7"/>
  <c r="N43" i="7"/>
  <c r="P42" i="7"/>
  <c r="O42" i="7"/>
  <c r="N42" i="7"/>
  <c r="P41" i="7"/>
  <c r="O41" i="7"/>
  <c r="N41" i="7"/>
  <c r="P60" i="7"/>
  <c r="O60" i="7"/>
  <c r="N60" i="7"/>
  <c r="P59" i="7"/>
  <c r="O59" i="7"/>
  <c r="N59" i="7"/>
  <c r="P58" i="7"/>
  <c r="O58" i="7"/>
  <c r="N58" i="7"/>
  <c r="P57" i="7"/>
  <c r="O57" i="7"/>
  <c r="N57" i="7"/>
  <c r="P56" i="7"/>
  <c r="O56" i="7"/>
  <c r="N56" i="7"/>
  <c r="P55" i="7"/>
  <c r="O55" i="7"/>
  <c r="N55" i="7"/>
  <c r="P54" i="7"/>
  <c r="O54" i="7"/>
  <c r="N54" i="7"/>
  <c r="P53" i="7"/>
  <c r="O53" i="7"/>
  <c r="N53" i="7"/>
  <c r="P63" i="7"/>
  <c r="O63" i="7"/>
  <c r="N63" i="7"/>
  <c r="P62" i="7"/>
  <c r="O62" i="7"/>
  <c r="N62" i="7"/>
  <c r="P52" i="7"/>
  <c r="O52" i="7"/>
  <c r="N52" i="7"/>
  <c r="P51" i="7"/>
  <c r="O51" i="7"/>
  <c r="N51" i="7"/>
  <c r="P50" i="7"/>
  <c r="O50" i="7"/>
  <c r="N50" i="7"/>
  <c r="P49" i="7"/>
  <c r="O49" i="7"/>
  <c r="N49" i="7"/>
  <c r="P94" i="6"/>
  <c r="P95" i="6"/>
  <c r="P96" i="6"/>
  <c r="P97" i="6"/>
  <c r="P98" i="6"/>
  <c r="P99" i="6"/>
  <c r="P100" i="6"/>
  <c r="P101" i="6"/>
  <c r="P102" i="6"/>
  <c r="O93" i="6"/>
  <c r="O94" i="6"/>
  <c r="O95" i="6"/>
  <c r="O96" i="6"/>
  <c r="O97" i="6"/>
  <c r="O98" i="6"/>
  <c r="O99" i="6"/>
  <c r="O100" i="6"/>
  <c r="O101" i="6"/>
  <c r="O102" i="6"/>
  <c r="N94" i="6"/>
  <c r="N95" i="6"/>
  <c r="N96" i="6"/>
  <c r="N97" i="6"/>
  <c r="N98" i="6"/>
  <c r="N99" i="6"/>
  <c r="N100" i="6"/>
  <c r="N101" i="6"/>
  <c r="N102" i="6"/>
  <c r="P107" i="6"/>
  <c r="O107" i="6"/>
  <c r="N107" i="6"/>
  <c r="P106" i="6"/>
  <c r="O106" i="6"/>
  <c r="N106" i="6"/>
  <c r="P105" i="6"/>
  <c r="O105" i="6"/>
  <c r="N105" i="6"/>
  <c r="P93" i="6"/>
  <c r="N93" i="6"/>
  <c r="P92" i="6"/>
  <c r="O92" i="6"/>
  <c r="N92" i="6"/>
  <c r="P91" i="6"/>
  <c r="O91" i="6"/>
  <c r="N91" i="6"/>
  <c r="P90" i="6"/>
  <c r="O90" i="6"/>
  <c r="N90" i="6"/>
  <c r="P89" i="6"/>
  <c r="O89" i="6"/>
  <c r="N89" i="6"/>
  <c r="P88" i="6"/>
  <c r="O88" i="6"/>
  <c r="N88" i="6"/>
  <c r="P87" i="6"/>
  <c r="O87" i="6"/>
  <c r="N87" i="6"/>
  <c r="P86" i="6"/>
  <c r="O86" i="6"/>
  <c r="N86" i="6"/>
  <c r="P85" i="6"/>
  <c r="O85" i="6"/>
  <c r="N8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S80" i="6" s="1"/>
  <c r="V80" i="6" s="1"/>
  <c r="P83" i="6"/>
  <c r="P64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R80" i="6" s="1"/>
  <c r="U80" i="6" s="1"/>
  <c r="O83" i="6"/>
  <c r="O64" i="6"/>
  <c r="N80" i="6"/>
  <c r="Q80" i="6" s="1"/>
  <c r="T80" i="6" s="1"/>
  <c r="N55" i="6"/>
  <c r="N70" i="6"/>
  <c r="N69" i="6"/>
  <c r="N68" i="6"/>
  <c r="N67" i="6"/>
  <c r="N66" i="6"/>
  <c r="N64" i="6"/>
  <c r="P56" i="6"/>
  <c r="O56" i="6"/>
  <c r="N56" i="6"/>
  <c r="P55" i="6"/>
  <c r="O55" i="6"/>
  <c r="P54" i="6"/>
  <c r="O54" i="6"/>
  <c r="N54" i="6"/>
  <c r="P53" i="6"/>
  <c r="O53" i="6"/>
  <c r="N53" i="6"/>
  <c r="P52" i="6"/>
  <c r="O52" i="6"/>
  <c r="N52" i="6"/>
  <c r="P51" i="6"/>
  <c r="O51" i="6"/>
  <c r="N51" i="6"/>
  <c r="P50" i="6"/>
  <c r="O50" i="6"/>
  <c r="N50" i="6"/>
  <c r="P49" i="6"/>
  <c r="O49" i="6"/>
  <c r="N49" i="6"/>
  <c r="P48" i="6"/>
  <c r="O48" i="6"/>
  <c r="N48" i="6"/>
  <c r="P47" i="6"/>
  <c r="O47" i="6"/>
  <c r="N47" i="6"/>
  <c r="P43" i="6"/>
  <c r="O43" i="6"/>
  <c r="N43" i="6"/>
  <c r="P42" i="6"/>
  <c r="O42" i="6"/>
  <c r="N42" i="6"/>
  <c r="P41" i="6"/>
  <c r="O41" i="6"/>
  <c r="N41" i="6"/>
  <c r="P40" i="6"/>
  <c r="O40" i="6"/>
  <c r="N40" i="6"/>
  <c r="P39" i="6"/>
  <c r="O39" i="6"/>
  <c r="N39" i="6"/>
  <c r="P38" i="6"/>
  <c r="O38" i="6"/>
  <c r="N38" i="6"/>
  <c r="P37" i="6"/>
  <c r="O37" i="6"/>
  <c r="N37" i="6"/>
  <c r="P36" i="6"/>
  <c r="O36" i="6"/>
  <c r="N36" i="6"/>
  <c r="P34" i="6"/>
  <c r="O34" i="6"/>
  <c r="N34" i="6"/>
  <c r="P28" i="6"/>
  <c r="O28" i="6"/>
  <c r="N28" i="6"/>
  <c r="P12" i="6"/>
  <c r="O12" i="6"/>
  <c r="N12" i="6"/>
  <c r="Q87" i="7" l="1"/>
  <c r="T87" i="7" s="1"/>
  <c r="S87" i="7"/>
  <c r="V87" i="7" s="1"/>
  <c r="R44" i="7"/>
  <c r="U44" i="7" s="1"/>
  <c r="R87" i="7"/>
  <c r="U87" i="7" s="1"/>
  <c r="Q12" i="7"/>
  <c r="T12" i="7" s="1"/>
  <c r="S110" i="7"/>
  <c r="V110" i="7" s="1"/>
  <c r="Q110" i="7"/>
  <c r="T110" i="7" s="1"/>
  <c r="Q44" i="7"/>
  <c r="T44" i="7" s="1"/>
  <c r="S44" i="7"/>
  <c r="V44" i="7" s="1"/>
  <c r="R31" i="7"/>
  <c r="U31" i="7" s="1"/>
  <c r="R12" i="7"/>
  <c r="U12" i="7" s="1"/>
  <c r="R83" i="7"/>
  <c r="U83" i="7" s="1"/>
  <c r="Q79" i="7"/>
  <c r="R79" i="7"/>
  <c r="U79" i="7" s="1"/>
  <c r="S12" i="7"/>
  <c r="V12" i="7" s="1"/>
  <c r="Q31" i="7"/>
  <c r="T31" i="7" s="1"/>
  <c r="S31" i="7"/>
  <c r="V31" i="7" s="1"/>
  <c r="S57" i="6"/>
  <c r="V57" i="6" s="1"/>
  <c r="Q57" i="6"/>
  <c r="T57" i="6" s="1"/>
  <c r="R57" i="6"/>
  <c r="U57" i="6" s="1"/>
  <c r="Q41" i="7"/>
  <c r="T41" i="7" s="1"/>
  <c r="S41" i="7"/>
  <c r="V41" i="7" s="1"/>
  <c r="R41" i="7"/>
  <c r="U41" i="7" s="1"/>
  <c r="R62" i="7"/>
  <c r="U62" i="7" s="1"/>
  <c r="Q53" i="7"/>
  <c r="T53" i="7" s="1"/>
  <c r="S53" i="7"/>
  <c r="V53" i="7" s="1"/>
  <c r="R49" i="7"/>
  <c r="U49" i="7" s="1"/>
  <c r="R53" i="7"/>
  <c r="U53" i="7" s="1"/>
  <c r="Q62" i="7"/>
  <c r="T62" i="7" s="1"/>
  <c r="S62" i="7"/>
  <c r="V62" i="7" s="1"/>
  <c r="Q49" i="7"/>
  <c r="T49" i="7" s="1"/>
  <c r="S49" i="7"/>
  <c r="V49" i="7" s="1"/>
  <c r="Q105" i="6"/>
  <c r="T105" i="6" s="1"/>
  <c r="S105" i="6"/>
  <c r="V105" i="6" s="1"/>
  <c r="Q64" i="6"/>
  <c r="T64" i="6" s="1"/>
  <c r="R105" i="6"/>
  <c r="U105" i="6" s="1"/>
  <c r="R64" i="6"/>
  <c r="U64" i="6" s="1"/>
  <c r="R85" i="6"/>
  <c r="U85" i="6" s="1"/>
  <c r="Q54" i="6"/>
  <c r="T54" i="6" s="1"/>
  <c r="S54" i="6"/>
  <c r="V54" i="6" s="1"/>
  <c r="S64" i="6"/>
  <c r="V64" i="6" s="1"/>
  <c r="Q85" i="6"/>
  <c r="T85" i="6" s="1"/>
  <c r="S85" i="6"/>
  <c r="V85" i="6" s="1"/>
  <c r="Q36" i="6"/>
  <c r="T36" i="6" s="1"/>
  <c r="S36" i="6"/>
  <c r="V36" i="6" s="1"/>
  <c r="Q42" i="6"/>
  <c r="T42" i="6" s="1"/>
  <c r="S42" i="6"/>
  <c r="V42" i="6" s="1"/>
  <c r="Q47" i="6"/>
  <c r="T47" i="6" s="1"/>
  <c r="S47" i="6"/>
  <c r="V47" i="6" s="1"/>
  <c r="R54" i="6"/>
  <c r="U54" i="6" s="1"/>
  <c r="R36" i="6"/>
  <c r="U36" i="6" s="1"/>
  <c r="R39" i="6"/>
  <c r="U39" i="6" s="1"/>
  <c r="R42" i="6"/>
  <c r="U42" i="6" s="1"/>
  <c r="R47" i="6"/>
  <c r="U47" i="6" s="1"/>
  <c r="Q39" i="6"/>
  <c r="T39" i="6" s="1"/>
  <c r="S79" i="7" l="1"/>
  <c r="V79" i="7" s="1"/>
  <c r="T79" i="7"/>
  <c r="S39" i="6"/>
  <c r="V39" i="6" s="1"/>
  <c r="P35" i="6" l="1"/>
  <c r="O35" i="6"/>
  <c r="N35" i="6"/>
  <c r="P33" i="6"/>
  <c r="O33" i="6"/>
  <c r="N33" i="6"/>
  <c r="P32" i="6"/>
  <c r="O32" i="6"/>
  <c r="N32" i="6"/>
  <c r="P31" i="6"/>
  <c r="O31" i="6"/>
  <c r="N31" i="6"/>
  <c r="P30" i="6"/>
  <c r="O30" i="6"/>
  <c r="N30" i="6"/>
  <c r="P29" i="6"/>
  <c r="O29" i="6"/>
  <c r="N29" i="6"/>
  <c r="P27" i="6"/>
  <c r="O27" i="6"/>
  <c r="N27" i="6"/>
  <c r="P26" i="6"/>
  <c r="O26" i="6"/>
  <c r="N26" i="6"/>
  <c r="P25" i="6"/>
  <c r="O25" i="6"/>
  <c r="N25" i="6"/>
  <c r="P51" i="10"/>
  <c r="O51" i="10"/>
  <c r="N51" i="10"/>
  <c r="P50" i="10"/>
  <c r="O50" i="10"/>
  <c r="N50" i="10"/>
  <c r="P49" i="10"/>
  <c r="O49" i="10"/>
  <c r="N49" i="10"/>
  <c r="Q49" i="10" s="1"/>
  <c r="T49" i="10" s="1"/>
  <c r="P48" i="10"/>
  <c r="O48" i="10"/>
  <c r="N48" i="10"/>
  <c r="P47" i="10"/>
  <c r="O47" i="10"/>
  <c r="N47" i="10"/>
  <c r="P46" i="10"/>
  <c r="O46" i="10"/>
  <c r="N46" i="10"/>
  <c r="P45" i="10"/>
  <c r="O45" i="10"/>
  <c r="N45" i="10"/>
  <c r="P44" i="10"/>
  <c r="O44" i="10"/>
  <c r="N44" i="10"/>
  <c r="P43" i="10"/>
  <c r="S43" i="10" s="1"/>
  <c r="V43" i="10" s="1"/>
  <c r="O43" i="10"/>
  <c r="N43" i="10"/>
  <c r="P20" i="7"/>
  <c r="P21" i="7"/>
  <c r="O20" i="7"/>
  <c r="O21" i="7"/>
  <c r="N20" i="7"/>
  <c r="N21" i="7"/>
  <c r="N22" i="7"/>
  <c r="Q43" i="10" l="1"/>
  <c r="T43" i="10" s="1"/>
  <c r="S49" i="10"/>
  <c r="V49" i="10" s="1"/>
  <c r="R30" i="6"/>
  <c r="U30" i="6" s="1"/>
  <c r="R43" i="10"/>
  <c r="U43" i="10" s="1"/>
  <c r="R49" i="10"/>
  <c r="U49" i="10" s="1"/>
  <c r="Q25" i="6"/>
  <c r="T25" i="6" s="1"/>
  <c r="S25" i="6"/>
  <c r="V25" i="6" s="1"/>
  <c r="R25" i="6"/>
  <c r="U25" i="6" s="1"/>
  <c r="Q30" i="6"/>
  <c r="T30" i="6" s="1"/>
  <c r="S30" i="6"/>
  <c r="V30" i="6" s="1"/>
  <c r="N21" i="10"/>
  <c r="N64" i="7"/>
  <c r="Q64" i="7" s="1"/>
  <c r="T64" i="7" s="1"/>
  <c r="O64" i="7"/>
  <c r="R64" i="7" s="1"/>
  <c r="U64" i="7" s="1"/>
  <c r="P64" i="7"/>
  <c r="S64" i="7" s="1"/>
  <c r="V64" i="7" s="1"/>
  <c r="N28" i="7"/>
  <c r="Q28" i="7" s="1"/>
  <c r="T28" i="7" s="1"/>
  <c r="O28" i="7"/>
  <c r="R28" i="7" s="1"/>
  <c r="U28" i="7" s="1"/>
  <c r="P28" i="7"/>
  <c r="S28" i="7" s="1"/>
  <c r="V28" i="7" s="1"/>
  <c r="N46" i="7"/>
  <c r="Q46" i="7" s="1"/>
  <c r="T46" i="7" s="1"/>
  <c r="O46" i="7"/>
  <c r="R46" i="7" s="1"/>
  <c r="U46" i="7" s="1"/>
  <c r="P46" i="7"/>
  <c r="S46" i="7" s="1"/>
  <c r="V46" i="7" s="1"/>
  <c r="N19" i="7"/>
  <c r="O19" i="7"/>
  <c r="P19" i="7"/>
  <c r="O22" i="7"/>
  <c r="P22" i="7"/>
  <c r="N23" i="7"/>
  <c r="O23" i="7"/>
  <c r="P23" i="7"/>
  <c r="N24" i="7"/>
  <c r="O24" i="7"/>
  <c r="P24" i="7"/>
  <c r="N25" i="7"/>
  <c r="O25" i="7"/>
  <c r="P25" i="7"/>
  <c r="N26" i="7"/>
  <c r="O26" i="7"/>
  <c r="P26" i="7"/>
  <c r="N27" i="7"/>
  <c r="Q27" i="7" s="1"/>
  <c r="T27" i="7" s="1"/>
  <c r="O27" i="7"/>
  <c r="R27" i="7" s="1"/>
  <c r="U27" i="7" s="1"/>
  <c r="P27" i="7"/>
  <c r="S27" i="7" s="1"/>
  <c r="V27" i="7" s="1"/>
  <c r="N65" i="7"/>
  <c r="Q65" i="7" s="1"/>
  <c r="T65" i="7" s="1"/>
  <c r="O65" i="7"/>
  <c r="R65" i="7" s="1"/>
  <c r="U65" i="7" s="1"/>
  <c r="P65" i="7"/>
  <c r="S65" i="7" s="1"/>
  <c r="V65" i="7" s="1"/>
  <c r="N68" i="7"/>
  <c r="O68" i="7"/>
  <c r="P68" i="7"/>
  <c r="N70" i="7"/>
  <c r="O70" i="7"/>
  <c r="P70" i="7"/>
  <c r="N71" i="7"/>
  <c r="O71" i="7"/>
  <c r="P71" i="7"/>
  <c r="N72" i="7"/>
  <c r="O72" i="7"/>
  <c r="P72" i="7"/>
  <c r="N73" i="7"/>
  <c r="O73" i="7"/>
  <c r="P73" i="7"/>
  <c r="N74" i="7"/>
  <c r="O74" i="7"/>
  <c r="P74" i="7"/>
  <c r="N75" i="7"/>
  <c r="O75" i="7"/>
  <c r="P75" i="7"/>
  <c r="N76" i="7"/>
  <c r="O76" i="7"/>
  <c r="P76" i="7"/>
  <c r="N77" i="7"/>
  <c r="O77" i="7"/>
  <c r="P77" i="7"/>
  <c r="N78" i="7"/>
  <c r="O78" i="7"/>
  <c r="P78" i="7"/>
  <c r="N85" i="7"/>
  <c r="Q85" i="7" s="1"/>
  <c r="T85" i="7" s="1"/>
  <c r="O85" i="7"/>
  <c r="R85" i="7" s="1"/>
  <c r="U85" i="7" s="1"/>
  <c r="P85" i="7"/>
  <c r="S85" i="7" s="1"/>
  <c r="V85" i="7" s="1"/>
  <c r="N112" i="7"/>
  <c r="Q112" i="7" s="1"/>
  <c r="T112" i="7" s="1"/>
  <c r="O112" i="7"/>
  <c r="R112" i="7" s="1"/>
  <c r="U112" i="7" s="1"/>
  <c r="P112" i="7"/>
  <c r="S112" i="7" s="1"/>
  <c r="V112" i="7" s="1"/>
  <c r="U66" i="7" l="1"/>
  <c r="R66" i="7"/>
  <c r="V66" i="7"/>
  <c r="S66" i="7"/>
  <c r="T66" i="7"/>
  <c r="Q66" i="7"/>
  <c r="Q75" i="7"/>
  <c r="T75" i="7" s="1"/>
  <c r="R24" i="7"/>
  <c r="U24" i="7" s="1"/>
  <c r="Q19" i="7"/>
  <c r="T19" i="7" s="1"/>
  <c r="S75" i="7"/>
  <c r="V75" i="7" s="1"/>
  <c r="S68" i="7"/>
  <c r="V68" i="7" s="1"/>
  <c r="S19" i="7"/>
  <c r="V19" i="7" s="1"/>
  <c r="R75" i="7"/>
  <c r="U75" i="7" s="1"/>
  <c r="Q68" i="7"/>
  <c r="T68" i="7" s="1"/>
  <c r="R68" i="7"/>
  <c r="U68" i="7" s="1"/>
  <c r="R19" i="7"/>
  <c r="U19" i="7" s="1"/>
  <c r="S24" i="7"/>
  <c r="V24" i="7" s="1"/>
  <c r="Q24" i="7"/>
  <c r="T24" i="7" s="1"/>
  <c r="U29" i="7" l="1"/>
  <c r="R29" i="7"/>
  <c r="V29" i="7"/>
  <c r="S29" i="7"/>
  <c r="T29" i="7"/>
  <c r="Q29" i="7"/>
  <c r="U113" i="7"/>
  <c r="U47" i="7"/>
  <c r="T47" i="7"/>
  <c r="R47" i="7"/>
  <c r="V47" i="7"/>
  <c r="R113" i="7"/>
  <c r="Q47" i="7"/>
  <c r="T113" i="7"/>
  <c r="Q113" i="7"/>
  <c r="S113" i="7"/>
  <c r="V113" i="7"/>
  <c r="S47" i="7"/>
  <c r="P60" i="6" l="1"/>
  <c r="S60" i="6" s="1"/>
  <c r="V60" i="6" s="1"/>
  <c r="P61" i="6"/>
  <c r="S61" i="6" s="1"/>
  <c r="V61" i="6" s="1"/>
  <c r="O60" i="6"/>
  <c r="R60" i="6" s="1"/>
  <c r="U60" i="6" s="1"/>
  <c r="O61" i="6"/>
  <c r="R61" i="6" s="1"/>
  <c r="U61" i="6" s="1"/>
  <c r="N60" i="6"/>
  <c r="Q60" i="6" s="1"/>
  <c r="T60" i="6" s="1"/>
  <c r="N61" i="6"/>
  <c r="Q61" i="6" s="1"/>
  <c r="T61" i="6" s="1"/>
  <c r="P44" i="6"/>
  <c r="S44" i="6" s="1"/>
  <c r="V44" i="6" s="1"/>
  <c r="O44" i="6"/>
  <c r="R44" i="6" s="1"/>
  <c r="U44" i="6" s="1"/>
  <c r="N44" i="6"/>
  <c r="Q44" i="6" s="1"/>
  <c r="T44" i="6" s="1"/>
  <c r="P11" i="6"/>
  <c r="P13" i="6"/>
  <c r="P14" i="6"/>
  <c r="P15" i="6"/>
  <c r="P16" i="6"/>
  <c r="P17" i="6"/>
  <c r="P18" i="6"/>
  <c r="P19" i="6"/>
  <c r="P20" i="6"/>
  <c r="P21" i="6"/>
  <c r="S21" i="6" s="1"/>
  <c r="V21" i="6" s="1"/>
  <c r="P22" i="6"/>
  <c r="S22" i="6" s="1"/>
  <c r="V22" i="6" s="1"/>
  <c r="O11" i="6"/>
  <c r="O13" i="6"/>
  <c r="O14" i="6"/>
  <c r="O15" i="6"/>
  <c r="O16" i="6"/>
  <c r="O17" i="6"/>
  <c r="O18" i="6"/>
  <c r="O19" i="6"/>
  <c r="O20" i="6"/>
  <c r="O21" i="6"/>
  <c r="R21" i="6" s="1"/>
  <c r="U21" i="6" s="1"/>
  <c r="O22" i="6"/>
  <c r="R22" i="6" s="1"/>
  <c r="U22" i="6" s="1"/>
  <c r="N11" i="6"/>
  <c r="N13" i="6"/>
  <c r="N14" i="6"/>
  <c r="N15" i="6"/>
  <c r="N16" i="6"/>
  <c r="N17" i="6"/>
  <c r="N18" i="6"/>
  <c r="N19" i="6"/>
  <c r="N20" i="6"/>
  <c r="N21" i="6"/>
  <c r="Q21" i="6" s="1"/>
  <c r="T21" i="6" s="1"/>
  <c r="N22" i="6"/>
  <c r="Q22" i="6" s="1"/>
  <c r="T22" i="6" s="1"/>
  <c r="Q19" i="6" l="1"/>
  <c r="T19" i="6" s="1"/>
  <c r="S19" i="6"/>
  <c r="V19" i="6" s="1"/>
  <c r="Q13" i="6"/>
  <c r="T13" i="6" s="1"/>
  <c r="S13" i="6"/>
  <c r="V13" i="6" s="1"/>
  <c r="R19" i="6"/>
  <c r="U19" i="6" s="1"/>
  <c r="R13" i="6"/>
  <c r="U13" i="6" s="1"/>
  <c r="N65" i="10"/>
  <c r="O65" i="10"/>
  <c r="P65" i="10"/>
  <c r="P26" i="10"/>
  <c r="P27" i="10"/>
  <c r="P28" i="10"/>
  <c r="P29" i="10"/>
  <c r="P30" i="10"/>
  <c r="P31" i="10"/>
  <c r="P32" i="10"/>
  <c r="P33" i="10"/>
  <c r="P34" i="10"/>
  <c r="O26" i="10"/>
  <c r="O27" i="10"/>
  <c r="O28" i="10"/>
  <c r="O29" i="10"/>
  <c r="O30" i="10"/>
  <c r="O31" i="10"/>
  <c r="O32" i="10"/>
  <c r="O33" i="10"/>
  <c r="N26" i="10"/>
  <c r="N27" i="10"/>
  <c r="N28" i="10"/>
  <c r="N29" i="10"/>
  <c r="N30" i="10"/>
  <c r="N31" i="10"/>
  <c r="N32" i="10"/>
  <c r="N33" i="10"/>
  <c r="N34" i="10"/>
  <c r="O34" i="10"/>
  <c r="P102" i="10"/>
  <c r="S102" i="10" s="1"/>
  <c r="O102" i="10"/>
  <c r="R102" i="10" s="1"/>
  <c r="N102" i="10"/>
  <c r="Q102" i="10" s="1"/>
  <c r="P76" i="10"/>
  <c r="S76" i="10" s="1"/>
  <c r="V76" i="10" s="1"/>
  <c r="O76" i="10"/>
  <c r="R76" i="10" s="1"/>
  <c r="U76" i="10" s="1"/>
  <c r="N76" i="10"/>
  <c r="Q76" i="10" s="1"/>
  <c r="T76" i="10" s="1"/>
  <c r="P72" i="10"/>
  <c r="O72" i="10"/>
  <c r="N72" i="10"/>
  <c r="P71" i="10"/>
  <c r="O71" i="10"/>
  <c r="N71" i="10"/>
  <c r="P70" i="10"/>
  <c r="O70" i="10"/>
  <c r="N70" i="10"/>
  <c r="P69" i="10"/>
  <c r="O69" i="10"/>
  <c r="N69" i="10"/>
  <c r="P68" i="10"/>
  <c r="O68" i="10"/>
  <c r="N68" i="10"/>
  <c r="P67" i="10"/>
  <c r="O67" i="10"/>
  <c r="N67" i="10"/>
  <c r="P66" i="10"/>
  <c r="O66" i="10"/>
  <c r="N66" i="10"/>
  <c r="P64" i="10"/>
  <c r="O64" i="10"/>
  <c r="N64" i="10"/>
  <c r="P63" i="10"/>
  <c r="O63" i="10"/>
  <c r="N63" i="10"/>
  <c r="P62" i="10"/>
  <c r="O62" i="10"/>
  <c r="N62" i="10"/>
  <c r="P59" i="10"/>
  <c r="S59" i="10" s="1"/>
  <c r="V59" i="10" s="1"/>
  <c r="O59" i="10"/>
  <c r="R59" i="10" s="1"/>
  <c r="U59" i="10" s="1"/>
  <c r="N59" i="10"/>
  <c r="Q59" i="10" s="1"/>
  <c r="T59" i="10" s="1"/>
  <c r="P58" i="10"/>
  <c r="S58" i="10" s="1"/>
  <c r="V58" i="10" s="1"/>
  <c r="O58" i="10"/>
  <c r="R58" i="10" s="1"/>
  <c r="U58" i="10" s="1"/>
  <c r="N58" i="10"/>
  <c r="Q58" i="10" s="1"/>
  <c r="T58" i="10" s="1"/>
  <c r="P57" i="10"/>
  <c r="O57" i="10"/>
  <c r="R56" i="10" s="1"/>
  <c r="U56" i="10" s="1"/>
  <c r="N57" i="10"/>
  <c r="P56" i="10"/>
  <c r="N56" i="10"/>
  <c r="P40" i="10"/>
  <c r="S40" i="10" s="1"/>
  <c r="V40" i="10" s="1"/>
  <c r="O40" i="10"/>
  <c r="R40" i="10" s="1"/>
  <c r="U40" i="10" s="1"/>
  <c r="N40" i="10"/>
  <c r="Q40" i="10" s="1"/>
  <c r="T40" i="10" s="1"/>
  <c r="P39" i="10"/>
  <c r="O39" i="10"/>
  <c r="N39" i="10"/>
  <c r="P38" i="10"/>
  <c r="O38" i="10"/>
  <c r="N38" i="10"/>
  <c r="P25" i="10"/>
  <c r="O25" i="10"/>
  <c r="N25" i="10"/>
  <c r="P22" i="10"/>
  <c r="S22" i="10" s="1"/>
  <c r="V22" i="10" s="1"/>
  <c r="O22" i="10"/>
  <c r="R22" i="10" s="1"/>
  <c r="U22" i="10" s="1"/>
  <c r="N22" i="10"/>
  <c r="Q22" i="10" s="1"/>
  <c r="T22" i="10" s="1"/>
  <c r="P21" i="10"/>
  <c r="S21" i="10" s="1"/>
  <c r="V21" i="10" s="1"/>
  <c r="O21" i="10"/>
  <c r="R21" i="10" s="1"/>
  <c r="U21" i="10" s="1"/>
  <c r="Q21" i="10"/>
  <c r="T21" i="10" s="1"/>
  <c r="N76" i="8"/>
  <c r="Q76" i="8" s="1"/>
  <c r="T76" i="8" s="1"/>
  <c r="P39" i="8"/>
  <c r="P40" i="8"/>
  <c r="P41" i="8"/>
  <c r="O39" i="8"/>
  <c r="O40" i="8"/>
  <c r="O41" i="8"/>
  <c r="R42" i="8" s="1"/>
  <c r="N39" i="8"/>
  <c r="N40" i="8"/>
  <c r="N41" i="8"/>
  <c r="P38" i="8"/>
  <c r="O38" i="8"/>
  <c r="N38" i="8"/>
  <c r="P35" i="8"/>
  <c r="O35" i="8"/>
  <c r="N35" i="8"/>
  <c r="P26" i="8"/>
  <c r="O26" i="8"/>
  <c r="N26" i="8"/>
  <c r="P76" i="8"/>
  <c r="S76" i="8" s="1"/>
  <c r="V76" i="8" s="1"/>
  <c r="O76" i="8"/>
  <c r="R76" i="8" s="1"/>
  <c r="U76" i="8" s="1"/>
  <c r="P50" i="8"/>
  <c r="S50" i="8" s="1"/>
  <c r="V50" i="8" s="1"/>
  <c r="O50" i="8"/>
  <c r="R50" i="8" s="1"/>
  <c r="U50" i="8" s="1"/>
  <c r="N50" i="8"/>
  <c r="Q50" i="8" s="1"/>
  <c r="T50" i="8" s="1"/>
  <c r="P37" i="8"/>
  <c r="O37" i="8"/>
  <c r="N37" i="8"/>
  <c r="P36" i="8"/>
  <c r="O36" i="8"/>
  <c r="N36" i="8"/>
  <c r="P34" i="8"/>
  <c r="O34" i="8"/>
  <c r="N34" i="8"/>
  <c r="P33" i="8"/>
  <c r="O33" i="8"/>
  <c r="N33" i="8"/>
  <c r="P114" i="8"/>
  <c r="S114" i="8" s="1"/>
  <c r="V114" i="8" s="1"/>
  <c r="O114" i="8"/>
  <c r="R114" i="8" s="1"/>
  <c r="U114" i="8" s="1"/>
  <c r="N114" i="8"/>
  <c r="Q114" i="8" s="1"/>
  <c r="T114" i="8" s="1"/>
  <c r="P113" i="8"/>
  <c r="S113" i="8" s="1"/>
  <c r="V113" i="8" s="1"/>
  <c r="O113" i="8"/>
  <c r="R113" i="8" s="1"/>
  <c r="U113" i="8" s="1"/>
  <c r="N113" i="8"/>
  <c r="Q113" i="8" s="1"/>
  <c r="T113" i="8" s="1"/>
  <c r="T102" i="10" l="1"/>
  <c r="T103" i="10" s="1"/>
  <c r="Q103" i="10"/>
  <c r="U102" i="10"/>
  <c r="U103" i="10" s="1"/>
  <c r="R103" i="10"/>
  <c r="V102" i="10"/>
  <c r="V103" i="10" s="1"/>
  <c r="S103" i="10"/>
  <c r="Q26" i="8"/>
  <c r="Q27" i="8" s="1"/>
  <c r="T42" i="8"/>
  <c r="S26" i="8"/>
  <c r="S27" i="8" s="1"/>
  <c r="V42" i="8"/>
  <c r="R26" i="8"/>
  <c r="R27" i="8" s="1"/>
  <c r="U42" i="8"/>
  <c r="T26" i="8"/>
  <c r="T27" i="8" s="1"/>
  <c r="V26" i="8"/>
  <c r="V27" i="8" s="1"/>
  <c r="U26" i="8"/>
  <c r="U27" i="8" s="1"/>
  <c r="U60" i="10"/>
  <c r="R60" i="10"/>
  <c r="U115" i="8"/>
  <c r="R115" i="8"/>
  <c r="T115" i="8"/>
  <c r="Q115" i="8"/>
  <c r="V115" i="8"/>
  <c r="S115" i="8"/>
  <c r="S68" i="10"/>
  <c r="V68" i="10" s="1"/>
  <c r="R62" i="10"/>
  <c r="U62" i="10" s="1"/>
  <c r="R25" i="10"/>
  <c r="U25" i="10" s="1"/>
  <c r="Q38" i="10"/>
  <c r="T38" i="10" s="1"/>
  <c r="S38" i="10"/>
  <c r="V38" i="10" s="1"/>
  <c r="Q56" i="10"/>
  <c r="T56" i="10" s="1"/>
  <c r="T60" i="10" s="1"/>
  <c r="S56" i="10"/>
  <c r="V56" i="10" s="1"/>
  <c r="V60" i="10" s="1"/>
  <c r="Q62" i="10"/>
  <c r="T62" i="10" s="1"/>
  <c r="S62" i="10"/>
  <c r="V62" i="10" s="1"/>
  <c r="R68" i="10"/>
  <c r="U68" i="10" s="1"/>
  <c r="U77" i="8"/>
  <c r="R77" i="8"/>
  <c r="T77" i="8"/>
  <c r="Q77" i="8"/>
  <c r="V77" i="8"/>
  <c r="S77" i="8"/>
  <c r="S33" i="8"/>
  <c r="R33" i="8"/>
  <c r="S25" i="10"/>
  <c r="V25" i="10" s="1"/>
  <c r="R38" i="10"/>
  <c r="U38" i="10" s="1"/>
  <c r="Q68" i="10"/>
  <c r="T68" i="10" s="1"/>
  <c r="Q25" i="10"/>
  <c r="T25" i="10" s="1"/>
  <c r="Q39" i="8"/>
  <c r="T39" i="8" s="1"/>
  <c r="R39" i="8"/>
  <c r="U39" i="8" s="1"/>
  <c r="S39" i="8"/>
  <c r="V39" i="8" s="1"/>
  <c r="Q33" i="8"/>
  <c r="N71" i="6"/>
  <c r="N72" i="6"/>
  <c r="N73" i="6"/>
  <c r="N74" i="6"/>
  <c r="S60" i="10" l="1"/>
  <c r="Q60" i="10"/>
  <c r="V51" i="8"/>
  <c r="T33" i="8"/>
  <c r="T51" i="8" s="1"/>
  <c r="Q51" i="8"/>
  <c r="U33" i="8"/>
  <c r="U51" i="8" s="1"/>
  <c r="R51" i="8"/>
  <c r="S51" i="8"/>
  <c r="V99" i="8"/>
  <c r="V23" i="10"/>
  <c r="S23" i="10"/>
  <c r="Q23" i="10"/>
  <c r="T23" i="10"/>
  <c r="U23" i="10"/>
  <c r="R23" i="10"/>
  <c r="U99" i="8"/>
  <c r="R99" i="8"/>
  <c r="T99" i="8"/>
  <c r="S99" i="8"/>
  <c r="Q99" i="8"/>
  <c r="R71" i="6"/>
  <c r="U71" i="6" s="1"/>
  <c r="S71" i="6"/>
  <c r="V71" i="6" s="1"/>
  <c r="Q71" i="6"/>
  <c r="T71" i="6" s="1"/>
  <c r="T62" i="6" l="1"/>
  <c r="Q62" i="6"/>
  <c r="S62" i="6"/>
  <c r="V62" i="6"/>
  <c r="U62" i="6"/>
  <c r="R62" i="6"/>
  <c r="N77" i="6"/>
  <c r="N78" i="6"/>
  <c r="N79" i="6"/>
  <c r="N75" i="6"/>
  <c r="N76" i="6"/>
  <c r="N83" i="6"/>
  <c r="Q83" i="6" s="1"/>
  <c r="T83" i="6" s="1"/>
  <c r="S83" i="6"/>
  <c r="V83" i="6" s="1"/>
  <c r="R83" i="6"/>
  <c r="U83" i="6" s="1"/>
  <c r="P10" i="6"/>
  <c r="S10" i="6" s="1"/>
  <c r="V10" i="6" s="1"/>
  <c r="O10" i="6"/>
  <c r="R10" i="6" s="1"/>
  <c r="U10" i="6" s="1"/>
  <c r="N10" i="6"/>
  <c r="Q10" i="6" s="1"/>
  <c r="T10" i="6" s="1"/>
  <c r="S75" i="6" l="1"/>
  <c r="V75" i="6" s="1"/>
  <c r="Q75" i="6"/>
  <c r="T75" i="6" s="1"/>
  <c r="R75" i="6"/>
  <c r="U75" i="6" s="1"/>
  <c r="P108" i="6"/>
  <c r="S108" i="6" s="1"/>
  <c r="V108" i="6" s="1"/>
  <c r="O108" i="6"/>
  <c r="R108" i="6" s="1"/>
  <c r="U108" i="6" s="1"/>
  <c r="N108" i="6"/>
  <c r="Q108" i="6" s="1"/>
  <c r="T108" i="6" s="1"/>
  <c r="P104" i="6"/>
  <c r="O104" i="6"/>
  <c r="N104" i="6"/>
  <c r="P103" i="6"/>
  <c r="O103" i="6"/>
  <c r="R94" i="6" s="1"/>
  <c r="U94" i="6" s="1"/>
  <c r="N103" i="6"/>
  <c r="V45" i="6"/>
  <c r="U45" i="6"/>
  <c r="T45" i="6"/>
  <c r="Q94" i="6" l="1"/>
  <c r="T94" i="6" s="1"/>
  <c r="S94" i="6"/>
  <c r="V94" i="6" s="1"/>
  <c r="Q45" i="6"/>
  <c r="S45" i="6"/>
  <c r="S23" i="6"/>
  <c r="V23" i="6"/>
  <c r="T23" i="6"/>
  <c r="Q23" i="6"/>
  <c r="U23" i="6"/>
  <c r="R23" i="6"/>
  <c r="R45" i="6"/>
  <c r="Q109" i="6" l="1"/>
  <c r="T109" i="6"/>
  <c r="R109" i="6"/>
  <c r="V109" i="6"/>
  <c r="U109" i="6"/>
  <c r="S109" i="6"/>
</calcChain>
</file>

<file path=xl/sharedStrings.xml><?xml version="1.0" encoding="utf-8"?>
<sst xmlns="http://schemas.openxmlformats.org/spreadsheetml/2006/main" count="1316" uniqueCount="162">
  <si>
    <t>Наименование блюд</t>
  </si>
  <si>
    <t>Выход блюда, г</t>
  </si>
  <si>
    <t>Ингредиенты блюда</t>
  </si>
  <si>
    <t>Цена</t>
  </si>
  <si>
    <t>Брутто, г</t>
  </si>
  <si>
    <t>Нетто,г</t>
  </si>
  <si>
    <t xml:space="preserve">Стоимость набора сырья </t>
  </si>
  <si>
    <t>11-15 лет</t>
  </si>
  <si>
    <t xml:space="preserve">16-18 лет </t>
  </si>
  <si>
    <t>1-й день</t>
  </si>
  <si>
    <t>морковь</t>
  </si>
  <si>
    <t>лук репчатый</t>
  </si>
  <si>
    <t xml:space="preserve">масло растительное </t>
  </si>
  <si>
    <t>7-10 лет</t>
  </si>
  <si>
    <t xml:space="preserve">масло сливочное </t>
  </si>
  <si>
    <t>60</t>
  </si>
  <si>
    <t>80</t>
  </si>
  <si>
    <t>100</t>
  </si>
  <si>
    <t>помидоры свежие</t>
  </si>
  <si>
    <t>йодированная соль</t>
  </si>
  <si>
    <t>лето-осень</t>
  </si>
  <si>
    <t>Напиток из шиповника</t>
  </si>
  <si>
    <t xml:space="preserve">шиповник </t>
  </si>
  <si>
    <t xml:space="preserve">сахар </t>
  </si>
  <si>
    <t>3-й день</t>
  </si>
  <si>
    <t xml:space="preserve">лук репчатый </t>
  </si>
  <si>
    <t xml:space="preserve">морковь </t>
  </si>
  <si>
    <t>Компот из свежих яблок</t>
  </si>
  <si>
    <t>яблоки свежие</t>
  </si>
  <si>
    <t>сахар</t>
  </si>
  <si>
    <t>4-й день</t>
  </si>
  <si>
    <t>картофель</t>
  </si>
  <si>
    <t xml:space="preserve"> лук репчатый</t>
  </si>
  <si>
    <t xml:space="preserve">лимон </t>
  </si>
  <si>
    <t>Компот из сухофруктов с сахаром</t>
  </si>
  <si>
    <t>сухофрукты</t>
  </si>
  <si>
    <t>5-й день</t>
  </si>
  <si>
    <t>200</t>
  </si>
  <si>
    <t>220</t>
  </si>
  <si>
    <t>250</t>
  </si>
  <si>
    <t>2-й день</t>
  </si>
  <si>
    <t>Напиток Денсаулык</t>
  </si>
  <si>
    <t>яблоко</t>
  </si>
  <si>
    <t xml:space="preserve">рис </t>
  </si>
  <si>
    <t>филе курицы</t>
  </si>
  <si>
    <t>Какао с молоком</t>
  </si>
  <si>
    <t>какао-порошок</t>
  </si>
  <si>
    <t>молоко</t>
  </si>
  <si>
    <t>горох лушеный</t>
  </si>
  <si>
    <t>томатная паста</t>
  </si>
  <si>
    <t xml:space="preserve">чеснок </t>
  </si>
  <si>
    <t xml:space="preserve">капуста белокочанная </t>
  </si>
  <si>
    <t>молоко 2,5%</t>
  </si>
  <si>
    <t>пшеничный хлеб</t>
  </si>
  <si>
    <t xml:space="preserve">филе минтая </t>
  </si>
  <si>
    <t>сухари панировочные</t>
  </si>
  <si>
    <t xml:space="preserve">Салат с морковь с сыром </t>
  </si>
  <si>
    <t xml:space="preserve">огурцы свежий </t>
  </si>
  <si>
    <t xml:space="preserve">Яблоки  </t>
  </si>
  <si>
    <t xml:space="preserve">Чай каркаде </t>
  </si>
  <si>
    <t xml:space="preserve">каркаде </t>
  </si>
  <si>
    <t xml:space="preserve">гречневая крупа </t>
  </si>
  <si>
    <t xml:space="preserve">молоко </t>
  </si>
  <si>
    <t xml:space="preserve">картофель </t>
  </si>
  <si>
    <t>Картофельно-морковное пюре</t>
  </si>
  <si>
    <t xml:space="preserve">Соус молочно-томатный </t>
  </si>
  <si>
    <t xml:space="preserve">мука 1сорт </t>
  </si>
  <si>
    <t xml:space="preserve">мука 1 сорт </t>
  </si>
  <si>
    <t xml:space="preserve">сметана </t>
  </si>
  <si>
    <t xml:space="preserve">томатная паста </t>
  </si>
  <si>
    <t>макароны</t>
  </si>
  <si>
    <t xml:space="preserve">Морковь </t>
  </si>
  <si>
    <t xml:space="preserve">сыр полутвердый </t>
  </si>
  <si>
    <t xml:space="preserve">Палочки из моркови и огурца </t>
  </si>
  <si>
    <t xml:space="preserve">зелень </t>
  </si>
  <si>
    <t xml:space="preserve">свекла </t>
  </si>
  <si>
    <t>сладкий перец</t>
  </si>
  <si>
    <t xml:space="preserve">лавровый лист </t>
  </si>
  <si>
    <t xml:space="preserve">4 неделя </t>
  </si>
  <si>
    <t>2 неделя</t>
  </si>
  <si>
    <t xml:space="preserve">Ленивые голубцы с говядиной </t>
  </si>
  <si>
    <t xml:space="preserve">мука пшеничная 1 сорт </t>
  </si>
  <si>
    <t xml:space="preserve">Куриная грудка с овощами </t>
  </si>
  <si>
    <t>огурец свежий</t>
  </si>
  <si>
    <t xml:space="preserve">Соус сметанный </t>
  </si>
  <si>
    <t xml:space="preserve"> Макароны отварные </t>
  </si>
  <si>
    <t xml:space="preserve">макаронные изделия </t>
  </si>
  <si>
    <t>яйцо куриное</t>
  </si>
  <si>
    <t>Напиток лимонный</t>
  </si>
  <si>
    <t xml:space="preserve">зима-весна </t>
  </si>
  <si>
    <t>1 неделя</t>
  </si>
  <si>
    <t xml:space="preserve">филе курицы </t>
  </si>
  <si>
    <t xml:space="preserve">Салат из варенных овощей </t>
  </si>
  <si>
    <t>свекла</t>
  </si>
  <si>
    <t xml:space="preserve">2 неделя </t>
  </si>
  <si>
    <t xml:space="preserve">5-й день </t>
  </si>
  <si>
    <t>Сумма</t>
  </si>
  <si>
    <t xml:space="preserve">Стоимость готового блюда </t>
  </si>
  <si>
    <t>Хлеб ржано-пшеничный\пшеничный</t>
  </si>
  <si>
    <t xml:space="preserve">3 неделя </t>
  </si>
  <si>
    <t xml:space="preserve">зеленый горошек </t>
  </si>
  <si>
    <t>300</t>
  </si>
  <si>
    <t xml:space="preserve">Суп рисовый с мясом </t>
  </si>
  <si>
    <t xml:space="preserve">Борщ с мясом </t>
  </si>
  <si>
    <t xml:space="preserve">Суп с макоронными изделиями и  мясом </t>
  </si>
  <si>
    <t xml:space="preserve">Суп гороховый с  мясом </t>
  </si>
  <si>
    <t>Плов из птицы</t>
  </si>
  <si>
    <t xml:space="preserve">Нарезка из помидоров, огурцов и сыра </t>
  </si>
  <si>
    <t xml:space="preserve">сыр твердый </t>
  </si>
  <si>
    <t xml:space="preserve">Салат витаминный </t>
  </si>
  <si>
    <t xml:space="preserve">горошек зеленный консервированый </t>
  </si>
  <si>
    <t xml:space="preserve">Подгарнировка  </t>
  </si>
  <si>
    <t xml:space="preserve">булочка бутербродная с сыром </t>
  </si>
  <si>
    <t xml:space="preserve">мука пшеничная высшего сорта </t>
  </si>
  <si>
    <t>мука пшеничная высшего сорта (на подпыл)</t>
  </si>
  <si>
    <t>масло сливочное</t>
  </si>
  <si>
    <t>дрожжи прессованные</t>
  </si>
  <si>
    <t xml:space="preserve">соль йодированная </t>
  </si>
  <si>
    <t xml:space="preserve">ванилин </t>
  </si>
  <si>
    <t xml:space="preserve">яйцо </t>
  </si>
  <si>
    <t xml:space="preserve">Жаркое по домашнему из птицы </t>
  </si>
  <si>
    <t xml:space="preserve"> крупа рисовая</t>
  </si>
  <si>
    <t xml:space="preserve">Салат из белокачанной  капусты и яблок  </t>
  </si>
  <si>
    <t xml:space="preserve">булочка с творогом </t>
  </si>
  <si>
    <t xml:space="preserve">творог </t>
  </si>
  <si>
    <t xml:space="preserve">Рагу из птицы </t>
  </si>
  <si>
    <t xml:space="preserve">Салат морковь с яблоком  </t>
  </si>
  <si>
    <t xml:space="preserve">Гречка рассыпчатый с овощами </t>
  </si>
  <si>
    <t xml:space="preserve"> крупа гречневая </t>
  </si>
  <si>
    <t xml:space="preserve">Гречка рассыпчатая </t>
  </si>
  <si>
    <t xml:space="preserve">Рыба тушенная с овощами в сметанном соусе </t>
  </si>
  <si>
    <t>зима-весна</t>
  </si>
  <si>
    <t>Салат из капусты белокочанной и яблок</t>
  </si>
  <si>
    <t xml:space="preserve">Салат морковь с сыром </t>
  </si>
  <si>
    <t xml:space="preserve"> говядина мякоть </t>
  </si>
  <si>
    <t>говядина мякоть</t>
  </si>
  <si>
    <t xml:space="preserve"> говядина мякоть</t>
  </si>
  <si>
    <t xml:space="preserve">говядина мякоть </t>
  </si>
  <si>
    <t>Паста Болоньезе из птицы</t>
  </si>
  <si>
    <t>Филе курицы</t>
  </si>
  <si>
    <t>4 неделя</t>
  </si>
  <si>
    <t>Рис "Коктем"</t>
  </si>
  <si>
    <t xml:space="preserve">Фишбол </t>
  </si>
  <si>
    <t xml:space="preserve">Митбол </t>
  </si>
  <si>
    <t xml:space="preserve">Митболы  говяжьй </t>
  </si>
  <si>
    <t xml:space="preserve">Фишболы </t>
  </si>
  <si>
    <t xml:space="preserve">Митболы </t>
  </si>
  <si>
    <t xml:space="preserve"> Птица с овощами  </t>
  </si>
  <si>
    <t xml:space="preserve">Рис "Коктем" </t>
  </si>
  <si>
    <t>Митбол</t>
  </si>
  <si>
    <t xml:space="preserve">Птица с овощами  </t>
  </si>
  <si>
    <t xml:space="preserve">горошек зелёный консервированный </t>
  </si>
  <si>
    <t xml:space="preserve">салат овощной </t>
  </si>
  <si>
    <t>Биточки  рыбные</t>
  </si>
  <si>
    <t xml:space="preserve"> Биточки  рыбные</t>
  </si>
  <si>
    <t xml:space="preserve">Котлета из птицы </t>
  </si>
  <si>
    <t xml:space="preserve">акимата Костанайской области </t>
  </si>
  <si>
    <t>Приложение №1 к приказу</t>
  </si>
  <si>
    <t>Управления здравоохранения</t>
  </si>
  <si>
    <t>№_______ от _______августа 2025 г.</t>
  </si>
  <si>
    <t>Перспективное школьное меню (лето-осень)</t>
  </si>
  <si>
    <t>Перспективное школьное меню (зима-весна)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</si>
</sst>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"/>
    <numFmt numFmtId="166" formatCode="_-* #,##0.00&quot;р.&quot;_-;\-* #,##0.00&quot;р.&quot;_-;_-* &quot;-&quot;??&quot;р.&quot;_-;_-@_-"/>
  </numFmts>
  <fonts count="1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320">
    <xf numFmtId="0" fontId="0" fillId="0" borderId="0" xfId="0"/>
    <xf numFmtId="0" fontId="1" fillId="2" borderId="0" xfId="0" applyFont="1" applyFill="1"/>
    <xf numFmtId="0" fontId="6" fillId="0" borderId="0" xfId="0" applyFont="1"/>
    <xf numFmtId="0" fontId="6" fillId="2" borderId="0" xfId="0" applyFont="1" applyFill="1"/>
    <xf numFmtId="0" fontId="1" fillId="0" borderId="0" xfId="0" applyFont="1"/>
    <xf numFmtId="2" fontId="4" fillId="2" borderId="1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1" fontId="4" fillId="0" borderId="10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1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165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0" fillId="0" borderId="0" xfId="0" applyFill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165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 wrapText="1"/>
    </xf>
    <xf numFmtId="165" fontId="4" fillId="0" borderId="1" xfId="0" applyNumberFormat="1" applyFont="1" applyFill="1" applyBorder="1" applyAlignment="1">
      <alignment horizontal="center"/>
    </xf>
    <xf numFmtId="2" fontId="4" fillId="0" borderId="7" xfId="0" applyNumberFormat="1" applyFont="1" applyFill="1" applyBorder="1" applyAlignment="1">
      <alignment horizontal="center"/>
    </xf>
    <xf numFmtId="2" fontId="4" fillId="0" borderId="4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6" fillId="0" borderId="1" xfId="0" applyFont="1" applyFill="1" applyBorder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top"/>
    </xf>
    <xf numFmtId="2" fontId="5" fillId="0" borderId="2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1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1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2" fontId="5" fillId="2" borderId="3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center"/>
    </xf>
    <xf numFmtId="1" fontId="4" fillId="2" borderId="12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2" fontId="6" fillId="2" borderId="1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165" fontId="6" fillId="2" borderId="1" xfId="0" applyNumberFormat="1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2" fontId="5" fillId="2" borderId="21" xfId="0" applyNumberFormat="1" applyFont="1" applyFill="1" applyBorder="1" applyAlignment="1">
      <alignment horizontal="center"/>
    </xf>
    <xf numFmtId="0" fontId="6" fillId="2" borderId="1" xfId="0" applyFont="1" applyFill="1" applyBorder="1"/>
    <xf numFmtId="2" fontId="5" fillId="2" borderId="12" xfId="0" applyNumberFormat="1" applyFont="1" applyFill="1" applyBorder="1" applyAlignment="1">
      <alignment horizontal="center" vertical="center"/>
    </xf>
    <xf numFmtId="2" fontId="5" fillId="2" borderId="40" xfId="0" applyNumberFormat="1" applyFont="1" applyFill="1" applyBorder="1" applyAlignment="1">
      <alignment horizontal="center"/>
    </xf>
    <xf numFmtId="2" fontId="5" fillId="2" borderId="37" xfId="0" applyNumberFormat="1" applyFont="1" applyFill="1" applyBorder="1" applyAlignment="1">
      <alignment horizontal="center"/>
    </xf>
    <xf numFmtId="2" fontId="5" fillId="2" borderId="49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165" fontId="6" fillId="2" borderId="1" xfId="0" applyNumberFormat="1" applyFont="1" applyFill="1" applyBorder="1" applyAlignment="1">
      <alignment vertical="center"/>
    </xf>
    <xf numFmtId="2" fontId="5" fillId="2" borderId="12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 vertical="center"/>
    </xf>
    <xf numFmtId="2" fontId="5" fillId="2" borderId="33" xfId="0" applyNumberFormat="1" applyFont="1" applyFill="1" applyBorder="1" applyAlignment="1">
      <alignment horizontal="center" vertical="center"/>
    </xf>
    <xf numFmtId="2" fontId="5" fillId="2" borderId="34" xfId="0" applyNumberFormat="1" applyFont="1" applyFill="1" applyBorder="1" applyAlignment="1">
      <alignment horizontal="center" vertical="center"/>
    </xf>
    <xf numFmtId="2" fontId="6" fillId="2" borderId="30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2" fontId="4" fillId="2" borderId="30" xfId="0" applyNumberFormat="1" applyFont="1" applyFill="1" applyBorder="1" applyAlignment="1">
      <alignment horizontal="center" vertical="center"/>
    </xf>
    <xf numFmtId="2" fontId="5" fillId="2" borderId="41" xfId="0" applyNumberFormat="1" applyFont="1" applyFill="1" applyBorder="1" applyAlignment="1">
      <alignment horizontal="center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10" xfId="0" applyNumberFormat="1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2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2" fontId="4" fillId="0" borderId="39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2" fontId="5" fillId="2" borderId="19" xfId="0" applyNumberFormat="1" applyFont="1" applyFill="1" applyBorder="1" applyAlignment="1">
      <alignment horizontal="center"/>
    </xf>
    <xf numFmtId="2" fontId="5" fillId="2" borderId="20" xfId="0" applyNumberFormat="1" applyFont="1" applyFill="1" applyBorder="1" applyAlignment="1">
      <alignment horizontal="center"/>
    </xf>
    <xf numFmtId="0" fontId="0" fillId="2" borderId="0" xfId="0" applyFill="1"/>
    <xf numFmtId="2" fontId="4" fillId="2" borderId="1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2" fontId="6" fillId="2" borderId="24" xfId="0" applyNumberFormat="1" applyFont="1" applyFill="1" applyBorder="1" applyAlignment="1">
      <alignment horizontal="center" vertical="center"/>
    </xf>
    <xf numFmtId="2" fontId="6" fillId="2" borderId="47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2" fontId="4" fillId="2" borderId="36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2" fontId="4" fillId="0" borderId="1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7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3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11" fillId="0" borderId="0" xfId="0" applyFont="1" applyFill="1" applyBorder="1" applyAlignment="1">
      <alignment horizont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2" fontId="4" fillId="2" borderId="32" xfId="0" applyNumberFormat="1" applyFont="1" applyFill="1" applyBorder="1" applyAlignment="1">
      <alignment horizontal="center" vertical="center"/>
    </xf>
    <xf numFmtId="0" fontId="1" fillId="2" borderId="0" xfId="0" applyFont="1" applyFill="1" applyBorder="1"/>
    <xf numFmtId="2" fontId="4" fillId="2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7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2" fontId="5" fillId="0" borderId="50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0" fontId="1" fillId="0" borderId="10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2" fontId="5" fillId="2" borderId="8" xfId="0" applyNumberFormat="1" applyFont="1" applyFill="1" applyBorder="1"/>
    <xf numFmtId="2" fontId="5" fillId="2" borderId="9" xfId="0" applyNumberFormat="1" applyFont="1" applyFill="1" applyBorder="1"/>
    <xf numFmtId="2" fontId="8" fillId="2" borderId="9" xfId="0" applyNumberFormat="1" applyFont="1" applyFill="1" applyBorder="1" applyAlignment="1">
      <alignment horizontal="center" vertical="center"/>
    </xf>
    <xf numFmtId="2" fontId="8" fillId="2" borderId="3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vertical="center"/>
    </xf>
    <xf numFmtId="2" fontId="4" fillId="2" borderId="48" xfId="0" applyNumberFormat="1" applyFont="1" applyFill="1" applyBorder="1" applyAlignment="1">
      <alignment horizontal="center" vertical="center"/>
    </xf>
    <xf numFmtId="2" fontId="4" fillId="2" borderId="47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vertical="center" wrapText="1"/>
    </xf>
    <xf numFmtId="0" fontId="4" fillId="2" borderId="46" xfId="0" applyFont="1" applyFill="1" applyBorder="1" applyAlignment="1">
      <alignment vertical="center" wrapText="1"/>
    </xf>
    <xf numFmtId="0" fontId="5" fillId="2" borderId="52" xfId="0" applyFont="1" applyFill="1" applyBorder="1" applyAlignment="1"/>
    <xf numFmtId="0" fontId="5" fillId="2" borderId="46" xfId="0" applyFont="1" applyFill="1" applyBorder="1" applyAlignment="1"/>
    <xf numFmtId="0" fontId="2" fillId="2" borderId="0" xfId="0" applyFont="1" applyFill="1"/>
    <xf numFmtId="2" fontId="5" fillId="2" borderId="17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2" fontId="5" fillId="2" borderId="38" xfId="0" applyNumberFormat="1" applyFont="1" applyFill="1" applyBorder="1" applyAlignment="1">
      <alignment horizontal="center" vertical="center"/>
    </xf>
    <xf numFmtId="2" fontId="5" fillId="2" borderId="51" xfId="0" applyNumberFormat="1" applyFont="1" applyFill="1" applyBorder="1" applyAlignment="1">
      <alignment horizontal="center" vertical="center"/>
    </xf>
    <xf numFmtId="0" fontId="4" fillId="2" borderId="27" xfId="0" applyFont="1" applyFill="1" applyBorder="1" applyAlignment="1"/>
    <xf numFmtId="0" fontId="4" fillId="2" borderId="28" xfId="0" applyFont="1" applyFill="1" applyBorder="1" applyAlignment="1"/>
    <xf numFmtId="1" fontId="8" fillId="2" borderId="9" xfId="0" applyNumberFormat="1" applyFont="1" applyFill="1" applyBorder="1" applyAlignment="1">
      <alignment horizontal="center" vertical="center"/>
    </xf>
    <xf numFmtId="1" fontId="8" fillId="2" borderId="38" xfId="0" applyNumberFormat="1" applyFont="1" applyFill="1" applyBorder="1" applyAlignment="1">
      <alignment horizontal="center" vertical="center"/>
    </xf>
    <xf numFmtId="2" fontId="5" fillId="2" borderId="37" xfId="0" applyNumberFormat="1" applyFont="1" applyFill="1" applyBorder="1" applyAlignment="1">
      <alignment vertical="center"/>
    </xf>
    <xf numFmtId="2" fontId="5" fillId="2" borderId="7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2" fontId="4" fillId="0" borderId="10" xfId="0" applyNumberFormat="1" applyFont="1" applyFill="1" applyBorder="1" applyAlignment="1">
      <alignment horizontal="center" vertical="center"/>
    </xf>
    <xf numFmtId="165" fontId="6" fillId="0" borderId="16" xfId="0" applyNumberFormat="1" applyFont="1" applyFill="1" applyBorder="1" applyAlignment="1">
      <alignment horizontal="center" vertical="center"/>
    </xf>
    <xf numFmtId="165" fontId="6" fillId="0" borderId="9" xfId="0" applyNumberFormat="1" applyFont="1" applyFill="1" applyBorder="1" applyAlignment="1">
      <alignment horizontal="center" vertical="center"/>
    </xf>
    <xf numFmtId="165" fontId="6" fillId="0" borderId="33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7" xfId="0" applyNumberFormat="1" applyFont="1" applyFill="1" applyBorder="1" applyAlignment="1">
      <alignment horizontal="center" vertical="center"/>
    </xf>
    <xf numFmtId="2" fontId="6" fillId="0" borderId="9" xfId="0" applyNumberFormat="1" applyFont="1" applyFill="1" applyBorder="1" applyAlignment="1">
      <alignment horizontal="center" vertical="center"/>
    </xf>
    <xf numFmtId="2" fontId="6" fillId="0" borderId="1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/>
    </xf>
    <xf numFmtId="0" fontId="4" fillId="0" borderId="45" xfId="0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2" fontId="6" fillId="0" borderId="29" xfId="0" applyNumberFormat="1" applyFont="1" applyFill="1" applyBorder="1" applyAlignment="1">
      <alignment horizontal="center" vertical="center"/>
    </xf>
    <xf numFmtId="2" fontId="6" fillId="0" borderId="38" xfId="0" applyNumberFormat="1" applyFont="1" applyFill="1" applyBorder="1" applyAlignment="1">
      <alignment horizontal="center" vertical="center"/>
    </xf>
    <xf numFmtId="2" fontId="6" fillId="0" borderId="26" xfId="0" applyNumberFormat="1" applyFont="1" applyFill="1" applyBorder="1" applyAlignment="1">
      <alignment horizontal="center" vertical="center"/>
    </xf>
    <xf numFmtId="2" fontId="6" fillId="0" borderId="2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166" fontId="5" fillId="0" borderId="42" xfId="0" applyNumberFormat="1" applyFont="1" applyFill="1" applyBorder="1" applyAlignment="1">
      <alignment horizontal="center" vertical="center" wrapText="1"/>
    </xf>
    <xf numFmtId="166" fontId="5" fillId="0" borderId="43" xfId="0" applyNumberFormat="1" applyFont="1" applyFill="1" applyBorder="1" applyAlignment="1">
      <alignment horizontal="center" vertical="center" wrapText="1"/>
    </xf>
    <xf numFmtId="166" fontId="5" fillId="0" borderId="4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4" fillId="2" borderId="7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2" fontId="4" fillId="2" borderId="36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39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>
      <alignment horizontal="center" vertical="center"/>
    </xf>
    <xf numFmtId="2" fontId="6" fillId="2" borderId="29" xfId="0" applyNumberFormat="1" applyFont="1" applyFill="1" applyBorder="1" applyAlignment="1">
      <alignment horizontal="center" vertical="center"/>
    </xf>
    <xf numFmtId="2" fontId="6" fillId="2" borderId="3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2" fontId="6" fillId="2" borderId="24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2" fontId="6" fillId="2" borderId="47" xfId="0" applyNumberFormat="1" applyFont="1" applyFill="1" applyBorder="1" applyAlignment="1">
      <alignment horizontal="center" vertical="center"/>
    </xf>
    <xf numFmtId="2" fontId="6" fillId="2" borderId="48" xfId="0" applyNumberFormat="1" applyFont="1" applyFill="1" applyBorder="1" applyAlignment="1">
      <alignment horizontal="center" vertical="center"/>
    </xf>
    <xf numFmtId="2" fontId="6" fillId="2" borderId="31" xfId="0" applyNumberFormat="1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2" fontId="4" fillId="2" borderId="50" xfId="0" applyNumberFormat="1" applyFont="1" applyFill="1" applyBorder="1" applyAlignment="1">
      <alignment horizontal="center" vertical="center"/>
    </xf>
    <xf numFmtId="2" fontId="4" fillId="2" borderId="48" xfId="0" applyNumberFormat="1" applyFont="1" applyFill="1" applyBorder="1" applyAlignment="1">
      <alignment horizontal="center" vertical="center"/>
    </xf>
    <xf numFmtId="2" fontId="4" fillId="2" borderId="31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6" fontId="5" fillId="2" borderId="4" xfId="0" applyNumberFormat="1" applyFont="1" applyFill="1" applyBorder="1" applyAlignment="1">
      <alignment horizontal="center" vertical="center" wrapText="1"/>
    </xf>
    <xf numFmtId="166" fontId="5" fillId="2" borderId="6" xfId="0" applyNumberFormat="1" applyFont="1" applyFill="1" applyBorder="1" applyAlignment="1">
      <alignment horizontal="center" vertical="center" wrapText="1"/>
    </xf>
    <xf numFmtId="2" fontId="4" fillId="2" borderId="4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2" fontId="4" fillId="2" borderId="30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12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166" fontId="5" fillId="2" borderId="42" xfId="0" applyNumberFormat="1" applyFont="1" applyFill="1" applyBorder="1" applyAlignment="1">
      <alignment horizontal="center" vertical="center" wrapText="1"/>
    </xf>
    <xf numFmtId="166" fontId="5" fillId="2" borderId="43" xfId="0" applyNumberFormat="1" applyFont="1" applyFill="1" applyBorder="1" applyAlignment="1">
      <alignment horizontal="center" vertical="center" wrapText="1"/>
    </xf>
    <xf numFmtId="166" fontId="5" fillId="2" borderId="44" xfId="0" applyNumberFormat="1" applyFont="1" applyFill="1" applyBorder="1" applyAlignment="1">
      <alignment horizontal="center" vertical="center" wrapText="1"/>
    </xf>
    <xf numFmtId="2" fontId="6" fillId="2" borderId="33" xfId="0" applyNumberFormat="1" applyFont="1" applyFill="1" applyBorder="1" applyAlignment="1">
      <alignment horizontal="center" vertical="center"/>
    </xf>
    <xf numFmtId="2" fontId="6" fillId="2" borderId="34" xfId="0" applyNumberFormat="1" applyFont="1" applyFill="1" applyBorder="1" applyAlignment="1">
      <alignment horizontal="center" vertical="center"/>
    </xf>
    <xf numFmtId="165" fontId="6" fillId="2" borderId="16" xfId="0" applyNumberFormat="1" applyFont="1" applyFill="1" applyBorder="1" applyAlignment="1">
      <alignment horizontal="center" vertical="center"/>
    </xf>
    <xf numFmtId="165" fontId="6" fillId="2" borderId="9" xfId="0" applyNumberFormat="1" applyFont="1" applyFill="1" applyBorder="1" applyAlignment="1">
      <alignment horizontal="center" vertical="center"/>
    </xf>
    <xf numFmtId="165" fontId="6" fillId="2" borderId="33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1" xfId="0" applyBorder="1" applyAlignment="1">
      <alignment horizontal="center"/>
    </xf>
    <xf numFmtId="0" fontId="0" fillId="0" borderId="48" xfId="0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4"/>
  <sheetViews>
    <sheetView tabSelected="1" view="pageBreakPreview" zoomScale="98" zoomScaleNormal="98" zoomScaleSheetLayoutView="98" workbookViewId="0">
      <selection activeCell="C12" sqref="C12:C18"/>
    </sheetView>
  </sheetViews>
  <sheetFormatPr defaultRowHeight="15" outlineLevelCol="1" x14ac:dyDescent="0.25"/>
  <cols>
    <col min="2" max="2" width="24.28515625" customWidth="1"/>
    <col min="6" max="6" width="27.140625" customWidth="1"/>
    <col min="7" max="7" width="10.42578125" hidden="1" customWidth="1"/>
    <col min="8" max="8" width="10.5703125" customWidth="1"/>
    <col min="9" max="9" width="10.140625" customWidth="1"/>
    <col min="10" max="10" width="10.5703125" customWidth="1"/>
    <col min="11" max="11" width="10.28515625" customWidth="1"/>
    <col min="12" max="12" width="10.140625" customWidth="1"/>
    <col min="13" max="13" width="9.7109375" customWidth="1"/>
    <col min="14" max="16" width="9.140625" hidden="1" customWidth="1" outlineLevel="1"/>
    <col min="17" max="21" width="9.28515625" hidden="1" customWidth="1" outlineLevel="1"/>
    <col min="22" max="22" width="9.5703125" hidden="1" customWidth="1" outlineLevel="1"/>
    <col min="23" max="23" width="9.140625" collapsed="1"/>
  </cols>
  <sheetData>
    <row r="1" spans="1:25" ht="15.75" x14ac:dyDescent="0.25">
      <c r="H1" s="232" t="s">
        <v>157</v>
      </c>
      <c r="I1" s="232"/>
      <c r="J1" s="232"/>
      <c r="K1" s="232"/>
      <c r="L1" s="232"/>
      <c r="M1" s="232"/>
    </row>
    <row r="2" spans="1:25" ht="15.75" x14ac:dyDescent="0.25">
      <c r="A2" s="2"/>
      <c r="B2" s="7"/>
      <c r="C2" s="7"/>
      <c r="D2" s="7"/>
      <c r="E2" s="7"/>
      <c r="F2" s="7"/>
      <c r="G2" s="7"/>
      <c r="H2" s="231" t="s">
        <v>158</v>
      </c>
      <c r="I2" s="231"/>
      <c r="J2" s="231"/>
      <c r="K2" s="231"/>
      <c r="L2" s="231"/>
      <c r="M2" s="231"/>
      <c r="N2" s="7"/>
      <c r="O2" s="7"/>
      <c r="P2" s="7"/>
      <c r="Q2" s="8"/>
      <c r="R2" s="8"/>
      <c r="S2" s="8"/>
      <c r="T2" s="8"/>
      <c r="U2" s="8"/>
      <c r="V2" s="19"/>
      <c r="W2" s="19"/>
    </row>
    <row r="3" spans="1:25" ht="15.75" x14ac:dyDescent="0.25">
      <c r="A3" s="2"/>
      <c r="B3" s="145"/>
      <c r="C3" s="145"/>
      <c r="D3" s="145"/>
      <c r="E3" s="145"/>
      <c r="F3" s="145"/>
      <c r="G3" s="145"/>
      <c r="H3" s="231" t="s">
        <v>156</v>
      </c>
      <c r="I3" s="231"/>
      <c r="J3" s="231"/>
      <c r="K3" s="231"/>
      <c r="L3" s="231"/>
      <c r="M3" s="231"/>
      <c r="N3" s="145"/>
      <c r="O3" s="145"/>
      <c r="P3" s="145"/>
      <c r="Q3" s="9"/>
      <c r="R3" s="9"/>
      <c r="S3" s="9"/>
      <c r="T3" s="8"/>
      <c r="U3" s="8"/>
      <c r="V3" s="19"/>
      <c r="W3" s="19"/>
    </row>
    <row r="4" spans="1:25" ht="15.75" customHeight="1" x14ac:dyDescent="0.25">
      <c r="A4" s="2"/>
      <c r="B4" s="10"/>
      <c r="C4" s="10"/>
      <c r="D4" s="10"/>
      <c r="E4" s="10"/>
      <c r="F4" s="10"/>
      <c r="G4" s="10"/>
      <c r="H4" s="231" t="s">
        <v>159</v>
      </c>
      <c r="I4" s="231"/>
      <c r="J4" s="231"/>
      <c r="K4" s="231"/>
      <c r="L4" s="231"/>
      <c r="M4" s="231"/>
      <c r="N4" s="10"/>
      <c r="O4" s="10"/>
      <c r="P4" s="10"/>
      <c r="Q4" s="9"/>
      <c r="R4" s="9"/>
      <c r="S4" s="9"/>
      <c r="T4" s="8"/>
      <c r="U4" s="8"/>
      <c r="V4" s="19"/>
      <c r="W4" s="19"/>
    </row>
    <row r="5" spans="1:25" ht="15.75" x14ac:dyDescent="0.25">
      <c r="A5" s="3"/>
      <c r="B5" s="11"/>
      <c r="C5" s="9"/>
      <c r="D5" s="9"/>
      <c r="E5" s="9"/>
      <c r="F5" s="9"/>
      <c r="G5" s="9"/>
      <c r="H5" s="7"/>
      <c r="I5" s="7"/>
      <c r="J5" s="7"/>
      <c r="K5" s="7"/>
      <c r="L5" s="7"/>
      <c r="M5" s="7"/>
      <c r="N5" s="9"/>
      <c r="O5" s="9"/>
      <c r="P5" s="9"/>
      <c r="Q5" s="9"/>
      <c r="R5" s="9"/>
      <c r="S5" s="9"/>
      <c r="T5" s="8"/>
      <c r="U5" s="8"/>
      <c r="V5" s="8"/>
      <c r="W5" s="8"/>
      <c r="X5" s="3"/>
    </row>
    <row r="6" spans="1:25" ht="18.75" x14ac:dyDescent="0.3">
      <c r="A6" s="3"/>
      <c r="B6" s="233" t="s">
        <v>160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9"/>
      <c r="O6" s="9"/>
      <c r="P6" s="9"/>
      <c r="Q6" s="9"/>
      <c r="R6" s="9"/>
      <c r="S6" s="9"/>
      <c r="T6" s="8"/>
      <c r="U6" s="8"/>
      <c r="V6" s="8"/>
      <c r="W6" s="8"/>
      <c r="X6" s="3"/>
    </row>
    <row r="7" spans="1:25" ht="19.5" thickBot="1" x14ac:dyDescent="0.35">
      <c r="A7" s="3"/>
      <c r="B7" s="11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9"/>
      <c r="O7" s="9"/>
      <c r="P7" s="9"/>
      <c r="Q7" s="9"/>
      <c r="R7" s="9"/>
      <c r="S7" s="9"/>
      <c r="T7" s="8"/>
      <c r="U7" s="8"/>
      <c r="V7" s="8"/>
      <c r="W7" s="8"/>
      <c r="X7" s="3"/>
    </row>
    <row r="8" spans="1:25" ht="27.75" customHeight="1" x14ac:dyDescent="0.25">
      <c r="A8" s="3"/>
      <c r="B8" s="216" t="s">
        <v>0</v>
      </c>
      <c r="C8" s="216" t="s">
        <v>1</v>
      </c>
      <c r="D8" s="216"/>
      <c r="E8" s="216"/>
      <c r="F8" s="216" t="s">
        <v>2</v>
      </c>
      <c r="G8" s="219" t="s">
        <v>3</v>
      </c>
      <c r="H8" s="216" t="s">
        <v>4</v>
      </c>
      <c r="I8" s="216"/>
      <c r="J8" s="216"/>
      <c r="K8" s="216" t="s">
        <v>5</v>
      </c>
      <c r="L8" s="216"/>
      <c r="M8" s="216"/>
      <c r="N8" s="220" t="s">
        <v>96</v>
      </c>
      <c r="O8" s="221"/>
      <c r="P8" s="222"/>
      <c r="Q8" s="210" t="s">
        <v>6</v>
      </c>
      <c r="R8" s="211"/>
      <c r="S8" s="212"/>
      <c r="T8" s="213" t="s">
        <v>97</v>
      </c>
      <c r="U8" s="214"/>
      <c r="V8" s="215"/>
      <c r="W8" s="8"/>
      <c r="X8" s="3"/>
      <c r="Y8" s="2"/>
    </row>
    <row r="9" spans="1:25" ht="29.25" thickBot="1" x14ac:dyDescent="0.3">
      <c r="A9" s="3"/>
      <c r="B9" s="216"/>
      <c r="C9" s="152" t="s">
        <v>13</v>
      </c>
      <c r="D9" s="152" t="s">
        <v>7</v>
      </c>
      <c r="E9" s="152" t="s">
        <v>8</v>
      </c>
      <c r="F9" s="216"/>
      <c r="G9" s="219"/>
      <c r="H9" s="152" t="s">
        <v>13</v>
      </c>
      <c r="I9" s="152" t="s">
        <v>7</v>
      </c>
      <c r="J9" s="152" t="s">
        <v>8</v>
      </c>
      <c r="K9" s="152" t="s">
        <v>13</v>
      </c>
      <c r="L9" s="152" t="s">
        <v>7</v>
      </c>
      <c r="M9" s="152" t="s">
        <v>8</v>
      </c>
      <c r="N9" s="105" t="s">
        <v>13</v>
      </c>
      <c r="O9" s="105" t="s">
        <v>7</v>
      </c>
      <c r="P9" s="6" t="s">
        <v>8</v>
      </c>
      <c r="Q9" s="105" t="s">
        <v>13</v>
      </c>
      <c r="R9" s="105" t="s">
        <v>7</v>
      </c>
      <c r="S9" s="6" t="s">
        <v>8</v>
      </c>
      <c r="T9" s="105" t="s">
        <v>13</v>
      </c>
      <c r="U9" s="105" t="s">
        <v>7</v>
      </c>
      <c r="V9" s="6" t="s">
        <v>8</v>
      </c>
      <c r="W9" s="8"/>
      <c r="X9" s="3"/>
      <c r="Y9" s="2"/>
    </row>
    <row r="10" spans="1:25" x14ac:dyDescent="0.25">
      <c r="A10" s="236" t="s">
        <v>90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7"/>
      <c r="Q10" s="9"/>
      <c r="R10" s="9"/>
      <c r="S10" s="9"/>
      <c r="T10" s="8"/>
      <c r="U10" s="8"/>
      <c r="V10" s="8"/>
      <c r="W10" s="8"/>
      <c r="X10" s="3"/>
      <c r="Y10" s="2"/>
    </row>
    <row r="11" spans="1:25" ht="18.75" customHeight="1" thickBot="1" x14ac:dyDescent="0.3">
      <c r="A11" s="3"/>
      <c r="B11" s="223" t="s">
        <v>9</v>
      </c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5"/>
      <c r="O11" s="225"/>
      <c r="P11" s="226"/>
      <c r="Q11" s="9"/>
      <c r="R11" s="9"/>
      <c r="S11" s="9"/>
      <c r="T11" s="8"/>
      <c r="U11" s="8"/>
      <c r="V11" s="8"/>
      <c r="W11" s="8"/>
      <c r="X11" s="3"/>
      <c r="Y11" s="2"/>
    </row>
    <row r="12" spans="1:25" ht="14.25" customHeight="1" x14ac:dyDescent="0.25">
      <c r="A12" s="3"/>
      <c r="B12" s="199" t="s">
        <v>150</v>
      </c>
      <c r="C12" s="200">
        <v>70</v>
      </c>
      <c r="D12" s="200">
        <v>90</v>
      </c>
      <c r="E12" s="200">
        <v>100</v>
      </c>
      <c r="F12" s="13" t="s">
        <v>44</v>
      </c>
      <c r="G12" s="128">
        <v>1500</v>
      </c>
      <c r="H12" s="14">
        <v>76</v>
      </c>
      <c r="I12" s="14">
        <v>80</v>
      </c>
      <c r="J12" s="14">
        <v>80</v>
      </c>
      <c r="K12" s="14">
        <v>70</v>
      </c>
      <c r="L12" s="14">
        <v>75</v>
      </c>
      <c r="M12" s="14">
        <v>75</v>
      </c>
      <c r="N12" s="101">
        <f t="shared" ref="N12:N18" si="0">H12*G12/1000</f>
        <v>114</v>
      </c>
      <c r="O12" s="101">
        <f t="shared" ref="O12:O18" si="1">I12*G12/1000</f>
        <v>120</v>
      </c>
      <c r="P12" s="101">
        <f t="shared" ref="P12:P18" si="2">J12*G12/1000</f>
        <v>120</v>
      </c>
      <c r="Q12" s="188">
        <f>SUM(N12:N18)</f>
        <v>159.036</v>
      </c>
      <c r="R12" s="188">
        <f>SUM(O12:O18)</f>
        <v>169.30500000000001</v>
      </c>
      <c r="S12" s="188">
        <f>SUM(P12:P18)</f>
        <v>158.47900000000001</v>
      </c>
      <c r="T12" s="195">
        <f>Q12*1.5</f>
        <v>238.554</v>
      </c>
      <c r="U12" s="195">
        <f>R12*1.5</f>
        <v>253.95750000000001</v>
      </c>
      <c r="V12" s="195">
        <f>S12*1.5</f>
        <v>237.71850000000001</v>
      </c>
      <c r="W12" s="8"/>
      <c r="X12" s="3"/>
      <c r="Y12" s="2"/>
    </row>
    <row r="13" spans="1:25" ht="18.75" customHeight="1" x14ac:dyDescent="0.25">
      <c r="A13" s="3"/>
      <c r="B13" s="199"/>
      <c r="C13" s="200"/>
      <c r="D13" s="200"/>
      <c r="E13" s="200"/>
      <c r="F13" s="21" t="s">
        <v>10</v>
      </c>
      <c r="G13" s="128">
        <v>219</v>
      </c>
      <c r="H13" s="14">
        <v>20</v>
      </c>
      <c r="I13" s="14">
        <v>23</v>
      </c>
      <c r="J13" s="14">
        <v>25</v>
      </c>
      <c r="K13" s="14">
        <v>16</v>
      </c>
      <c r="L13" s="14">
        <v>19</v>
      </c>
      <c r="M13" s="14">
        <v>20</v>
      </c>
      <c r="N13" s="101">
        <f t="shared" si="0"/>
        <v>4.38</v>
      </c>
      <c r="O13" s="101">
        <f t="shared" si="1"/>
        <v>5.0369999999999999</v>
      </c>
      <c r="P13" s="101">
        <f t="shared" si="2"/>
        <v>5.4749999999999996</v>
      </c>
      <c r="Q13" s="188"/>
      <c r="R13" s="188"/>
      <c r="S13" s="188"/>
      <c r="T13" s="195"/>
      <c r="U13" s="195"/>
      <c r="V13" s="195"/>
      <c r="W13" s="8"/>
      <c r="X13" s="3"/>
      <c r="Y13" s="2"/>
    </row>
    <row r="14" spans="1:25" ht="18.75" customHeight="1" x14ac:dyDescent="0.25">
      <c r="A14" s="3"/>
      <c r="B14" s="199"/>
      <c r="C14" s="200"/>
      <c r="D14" s="200"/>
      <c r="E14" s="200"/>
      <c r="F14" s="13" t="s">
        <v>25</v>
      </c>
      <c r="G14" s="128">
        <v>204</v>
      </c>
      <c r="H14" s="14">
        <v>15</v>
      </c>
      <c r="I14" s="14">
        <v>18</v>
      </c>
      <c r="J14" s="14">
        <v>20</v>
      </c>
      <c r="K14" s="14">
        <v>12</v>
      </c>
      <c r="L14" s="14">
        <v>15</v>
      </c>
      <c r="M14" s="14">
        <v>17</v>
      </c>
      <c r="N14" s="101">
        <f t="shared" si="0"/>
        <v>3.06</v>
      </c>
      <c r="O14" s="101">
        <f t="shared" si="1"/>
        <v>3.6720000000000002</v>
      </c>
      <c r="P14" s="101">
        <f t="shared" si="2"/>
        <v>4.08</v>
      </c>
      <c r="Q14" s="188"/>
      <c r="R14" s="188"/>
      <c r="S14" s="188"/>
      <c r="T14" s="195"/>
      <c r="U14" s="195"/>
      <c r="V14" s="195"/>
      <c r="W14" s="8"/>
      <c r="X14" s="3"/>
      <c r="Y14" s="2"/>
    </row>
    <row r="15" spans="1:25" ht="18.75" customHeight="1" x14ac:dyDescent="0.25">
      <c r="A15" s="3"/>
      <c r="B15" s="199"/>
      <c r="C15" s="200"/>
      <c r="D15" s="200"/>
      <c r="E15" s="200"/>
      <c r="F15" s="13" t="s">
        <v>69</v>
      </c>
      <c r="G15" s="128">
        <v>1300</v>
      </c>
      <c r="H15" s="14">
        <v>3</v>
      </c>
      <c r="I15" s="14">
        <v>3</v>
      </c>
      <c r="J15" s="14">
        <v>3</v>
      </c>
      <c r="K15" s="14">
        <v>3</v>
      </c>
      <c r="L15" s="14">
        <v>3</v>
      </c>
      <c r="M15" s="14">
        <v>3</v>
      </c>
      <c r="N15" s="101">
        <f t="shared" si="0"/>
        <v>3.9</v>
      </c>
      <c r="O15" s="101">
        <f t="shared" si="1"/>
        <v>3.9</v>
      </c>
      <c r="P15" s="101">
        <f t="shared" si="2"/>
        <v>3.9</v>
      </c>
      <c r="Q15" s="188"/>
      <c r="R15" s="188"/>
      <c r="S15" s="188"/>
      <c r="T15" s="195"/>
      <c r="U15" s="195"/>
      <c r="V15" s="195"/>
      <c r="W15" s="8"/>
      <c r="X15" s="3"/>
      <c r="Y15" s="2"/>
    </row>
    <row r="16" spans="1:25" ht="16.5" customHeight="1" x14ac:dyDescent="0.25">
      <c r="A16" s="3"/>
      <c r="B16" s="199"/>
      <c r="C16" s="200"/>
      <c r="D16" s="200"/>
      <c r="E16" s="200"/>
      <c r="F16" s="13" t="s">
        <v>76</v>
      </c>
      <c r="G16" s="128">
        <v>1000</v>
      </c>
      <c r="H16" s="14">
        <v>20</v>
      </c>
      <c r="I16" s="14">
        <v>23</v>
      </c>
      <c r="J16" s="14">
        <v>25</v>
      </c>
      <c r="K16" s="14">
        <v>17</v>
      </c>
      <c r="L16" s="14">
        <v>19</v>
      </c>
      <c r="M16" s="14">
        <v>20</v>
      </c>
      <c r="N16" s="101">
        <f t="shared" si="0"/>
        <v>20</v>
      </c>
      <c r="O16" s="101">
        <f t="shared" si="1"/>
        <v>23</v>
      </c>
      <c r="P16" s="101">
        <f t="shared" si="2"/>
        <v>25</v>
      </c>
      <c r="Q16" s="188"/>
      <c r="R16" s="188"/>
      <c r="S16" s="188"/>
      <c r="T16" s="195"/>
      <c r="U16" s="195"/>
      <c r="V16" s="195"/>
      <c r="W16" s="8"/>
      <c r="X16" s="3"/>
      <c r="Y16" s="2"/>
    </row>
    <row r="17" spans="1:25" ht="16.5" customHeight="1" x14ac:dyDescent="0.25">
      <c r="A17" s="3"/>
      <c r="B17" s="199"/>
      <c r="C17" s="200"/>
      <c r="D17" s="200"/>
      <c r="E17" s="200"/>
      <c r="F17" s="13" t="s">
        <v>14</v>
      </c>
      <c r="G17" s="128">
        <v>4560</v>
      </c>
      <c r="H17" s="14">
        <v>3</v>
      </c>
      <c r="I17" s="14">
        <v>3</v>
      </c>
      <c r="J17" s="14">
        <v>0</v>
      </c>
      <c r="K17" s="14">
        <v>3</v>
      </c>
      <c r="L17" s="14">
        <v>3</v>
      </c>
      <c r="M17" s="14">
        <v>3</v>
      </c>
      <c r="N17" s="101">
        <f t="shared" si="0"/>
        <v>13.68</v>
      </c>
      <c r="O17" s="101">
        <f t="shared" si="1"/>
        <v>13.68</v>
      </c>
      <c r="P17" s="101">
        <f t="shared" si="2"/>
        <v>0</v>
      </c>
      <c r="Q17" s="188"/>
      <c r="R17" s="188"/>
      <c r="S17" s="188"/>
      <c r="T17" s="195"/>
      <c r="U17" s="195"/>
      <c r="V17" s="195"/>
      <c r="W17" s="8"/>
      <c r="X17" s="3"/>
      <c r="Y17" s="2"/>
    </row>
    <row r="18" spans="1:25" ht="16.5" customHeight="1" x14ac:dyDescent="0.25">
      <c r="A18" s="3"/>
      <c r="B18" s="199"/>
      <c r="C18" s="200"/>
      <c r="D18" s="200"/>
      <c r="E18" s="200"/>
      <c r="F18" s="15" t="s">
        <v>19</v>
      </c>
      <c r="G18" s="128">
        <v>80</v>
      </c>
      <c r="H18" s="16">
        <v>0.2</v>
      </c>
      <c r="I18" s="16">
        <v>0.2</v>
      </c>
      <c r="J18" s="16">
        <v>0.3</v>
      </c>
      <c r="K18" s="16">
        <v>0.2</v>
      </c>
      <c r="L18" s="16">
        <v>0.2</v>
      </c>
      <c r="M18" s="16">
        <v>0.3</v>
      </c>
      <c r="N18" s="101">
        <f t="shared" si="0"/>
        <v>1.6E-2</v>
      </c>
      <c r="O18" s="101">
        <f t="shared" si="1"/>
        <v>1.6E-2</v>
      </c>
      <c r="P18" s="101">
        <f t="shared" si="2"/>
        <v>2.4E-2</v>
      </c>
      <c r="Q18" s="188"/>
      <c r="R18" s="188"/>
      <c r="S18" s="188"/>
      <c r="T18" s="195"/>
      <c r="U18" s="195"/>
      <c r="V18" s="195"/>
      <c r="W18" s="8"/>
      <c r="X18" s="3"/>
      <c r="Y18" s="2"/>
    </row>
    <row r="19" spans="1:25" ht="16.5" customHeight="1" x14ac:dyDescent="0.25">
      <c r="A19" s="3"/>
      <c r="B19" s="199" t="s">
        <v>141</v>
      </c>
      <c r="C19" s="200">
        <v>130</v>
      </c>
      <c r="D19" s="200">
        <v>150</v>
      </c>
      <c r="E19" s="200">
        <v>180</v>
      </c>
      <c r="F19" s="23" t="s">
        <v>121</v>
      </c>
      <c r="G19" s="128">
        <v>435</v>
      </c>
      <c r="H19" s="16">
        <v>30</v>
      </c>
      <c r="I19" s="16">
        <v>38</v>
      </c>
      <c r="J19" s="16">
        <v>45</v>
      </c>
      <c r="K19" s="16">
        <v>30</v>
      </c>
      <c r="L19" s="16">
        <v>38</v>
      </c>
      <c r="M19" s="16">
        <v>45</v>
      </c>
      <c r="N19" s="101">
        <f t="shared" ref="N19:N23" si="3">H19*G19/1000</f>
        <v>13.05</v>
      </c>
      <c r="O19" s="101">
        <f t="shared" ref="O19:O23" si="4">I19*G19/1000</f>
        <v>16.53</v>
      </c>
      <c r="P19" s="101">
        <f t="shared" ref="P19:P23" si="5">J19*G19/1000</f>
        <v>19.574999999999999</v>
      </c>
      <c r="Q19" s="188">
        <f>SUM(N19:N24)</f>
        <v>84.329719999999995</v>
      </c>
      <c r="R19" s="188">
        <f t="shared" ref="R19:S19" si="6">SUM(O19:O24)</f>
        <v>100.02472</v>
      </c>
      <c r="S19" s="188">
        <f t="shared" si="6"/>
        <v>115.28472000000001</v>
      </c>
      <c r="T19" s="195">
        <f>Q19*1.5</f>
        <v>126.49457999999998</v>
      </c>
      <c r="U19" s="195">
        <f>R19*1.5</f>
        <v>150.03708</v>
      </c>
      <c r="V19" s="195">
        <f>S19*1.5</f>
        <v>172.92708000000002</v>
      </c>
      <c r="W19" s="8"/>
      <c r="X19" s="3"/>
      <c r="Y19" s="2"/>
    </row>
    <row r="20" spans="1:25" ht="15.75" x14ac:dyDescent="0.25">
      <c r="A20" s="3"/>
      <c r="B20" s="199"/>
      <c r="C20" s="200"/>
      <c r="D20" s="200"/>
      <c r="E20" s="200"/>
      <c r="F20" s="23" t="s">
        <v>26</v>
      </c>
      <c r="G20" s="128">
        <v>219</v>
      </c>
      <c r="H20" s="16">
        <v>60</v>
      </c>
      <c r="I20" s="16">
        <v>65</v>
      </c>
      <c r="J20" s="16">
        <v>70</v>
      </c>
      <c r="K20" s="16">
        <v>54</v>
      </c>
      <c r="L20" s="16">
        <v>59</v>
      </c>
      <c r="M20" s="16">
        <v>66</v>
      </c>
      <c r="N20" s="101">
        <f t="shared" si="3"/>
        <v>13.14</v>
      </c>
      <c r="O20" s="101">
        <f t="shared" si="4"/>
        <v>14.234999999999999</v>
      </c>
      <c r="P20" s="101">
        <f t="shared" si="5"/>
        <v>15.33</v>
      </c>
      <c r="Q20" s="188"/>
      <c r="R20" s="188"/>
      <c r="S20" s="188"/>
      <c r="T20" s="195"/>
      <c r="U20" s="195"/>
      <c r="V20" s="195"/>
      <c r="W20" s="8"/>
      <c r="X20" s="3"/>
      <c r="Y20" s="2"/>
    </row>
    <row r="21" spans="1:25" x14ac:dyDescent="0.25">
      <c r="A21" s="3"/>
      <c r="B21" s="199"/>
      <c r="C21" s="200"/>
      <c r="D21" s="200"/>
      <c r="E21" s="200"/>
      <c r="F21" s="40" t="s">
        <v>100</v>
      </c>
      <c r="G21" s="128">
        <v>1000</v>
      </c>
      <c r="H21" s="126">
        <v>20</v>
      </c>
      <c r="I21" s="126">
        <v>22</v>
      </c>
      <c r="J21" s="126">
        <v>24</v>
      </c>
      <c r="K21" s="126">
        <v>18</v>
      </c>
      <c r="L21" s="126">
        <v>20</v>
      </c>
      <c r="M21" s="126">
        <v>22</v>
      </c>
      <c r="N21" s="101">
        <f t="shared" si="3"/>
        <v>20</v>
      </c>
      <c r="O21" s="101">
        <f t="shared" si="4"/>
        <v>22</v>
      </c>
      <c r="P21" s="101">
        <f t="shared" si="5"/>
        <v>24</v>
      </c>
      <c r="Q21" s="188"/>
      <c r="R21" s="188"/>
      <c r="S21" s="188"/>
      <c r="T21" s="195"/>
      <c r="U21" s="195"/>
      <c r="V21" s="195"/>
      <c r="W21" s="8"/>
      <c r="X21" s="3"/>
      <c r="Y21" s="2"/>
    </row>
    <row r="22" spans="1:25" x14ac:dyDescent="0.25">
      <c r="A22" s="3"/>
      <c r="B22" s="199"/>
      <c r="C22" s="200"/>
      <c r="D22" s="200"/>
      <c r="E22" s="200"/>
      <c r="F22" s="36" t="s">
        <v>14</v>
      </c>
      <c r="G22" s="27">
        <v>4560</v>
      </c>
      <c r="H22" s="14">
        <v>3</v>
      </c>
      <c r="I22" s="14">
        <v>5</v>
      </c>
      <c r="J22" s="14">
        <v>7</v>
      </c>
      <c r="K22" s="14">
        <v>3</v>
      </c>
      <c r="L22" s="14">
        <v>5</v>
      </c>
      <c r="M22" s="14">
        <v>7</v>
      </c>
      <c r="N22" s="101">
        <f t="shared" si="3"/>
        <v>13.68</v>
      </c>
      <c r="O22" s="101">
        <f t="shared" si="4"/>
        <v>22.8</v>
      </c>
      <c r="P22" s="101">
        <f t="shared" si="5"/>
        <v>31.92</v>
      </c>
      <c r="Q22" s="188"/>
      <c r="R22" s="188"/>
      <c r="S22" s="188"/>
      <c r="T22" s="195"/>
      <c r="U22" s="195"/>
      <c r="V22" s="195"/>
      <c r="W22" s="8"/>
      <c r="X22" s="3"/>
      <c r="Y22" s="2"/>
    </row>
    <row r="23" spans="1:25" ht="15.75" x14ac:dyDescent="0.25">
      <c r="A23" s="3"/>
      <c r="B23" s="199"/>
      <c r="C23" s="200"/>
      <c r="D23" s="200"/>
      <c r="E23" s="200"/>
      <c r="F23" s="23" t="s">
        <v>19</v>
      </c>
      <c r="G23" s="128">
        <v>80</v>
      </c>
      <c r="H23" s="16">
        <v>0.2</v>
      </c>
      <c r="I23" s="16">
        <v>0.2</v>
      </c>
      <c r="J23" s="16">
        <v>0.2</v>
      </c>
      <c r="K23" s="16">
        <v>0.2</v>
      </c>
      <c r="L23" s="16">
        <v>0.2</v>
      </c>
      <c r="M23" s="16">
        <v>0.2</v>
      </c>
      <c r="N23" s="101">
        <f t="shared" si="3"/>
        <v>1.6E-2</v>
      </c>
      <c r="O23" s="101">
        <f t="shared" si="4"/>
        <v>1.6E-2</v>
      </c>
      <c r="P23" s="101">
        <f t="shared" si="5"/>
        <v>1.6E-2</v>
      </c>
      <c r="Q23" s="188"/>
      <c r="R23" s="188"/>
      <c r="S23" s="188"/>
      <c r="T23" s="195"/>
      <c r="U23" s="195"/>
      <c r="V23" s="195"/>
      <c r="W23" s="8"/>
      <c r="X23" s="3"/>
      <c r="Y23" s="2"/>
    </row>
    <row r="24" spans="1:25" ht="15.75" x14ac:dyDescent="0.25">
      <c r="A24" s="3"/>
      <c r="B24" s="199" t="s">
        <v>45</v>
      </c>
      <c r="C24" s="200">
        <v>200</v>
      </c>
      <c r="D24" s="200">
        <v>200</v>
      </c>
      <c r="E24" s="200">
        <v>200</v>
      </c>
      <c r="F24" s="15" t="s">
        <v>46</v>
      </c>
      <c r="G24" s="128">
        <v>3491.96</v>
      </c>
      <c r="H24" s="14">
        <v>7</v>
      </c>
      <c r="I24" s="14">
        <v>7</v>
      </c>
      <c r="J24" s="14">
        <v>7</v>
      </c>
      <c r="K24" s="14">
        <v>7</v>
      </c>
      <c r="L24" s="14">
        <v>7</v>
      </c>
      <c r="M24" s="14">
        <v>7</v>
      </c>
      <c r="N24" s="101">
        <f t="shared" ref="N24:N27" si="7">H24*G24/1000</f>
        <v>24.443720000000003</v>
      </c>
      <c r="O24" s="101">
        <f t="shared" ref="O24:O27" si="8">I24*G24/1000</f>
        <v>24.443720000000003</v>
      </c>
      <c r="P24" s="101">
        <f t="shared" ref="P24:P25" si="9">H24*G24/1000</f>
        <v>24.443720000000003</v>
      </c>
      <c r="Q24" s="188">
        <f>SUM(N24:N26)</f>
        <v>100.77872000000001</v>
      </c>
      <c r="R24" s="188">
        <f t="shared" ref="R24:S24" si="10">SUM(O24:O26)</f>
        <v>100.77872000000001</v>
      </c>
      <c r="S24" s="188">
        <f t="shared" si="10"/>
        <v>100.77872000000001</v>
      </c>
      <c r="T24" s="195">
        <f>Q24*1.5</f>
        <v>151.16808</v>
      </c>
      <c r="U24" s="195">
        <f>R24*1.5</f>
        <v>151.16808</v>
      </c>
      <c r="V24" s="195">
        <f>S24*1.5</f>
        <v>151.16808</v>
      </c>
      <c r="W24" s="8"/>
      <c r="X24" s="3"/>
      <c r="Y24" s="2"/>
    </row>
    <row r="25" spans="1:25" ht="15.75" x14ac:dyDescent="0.25">
      <c r="A25" s="3"/>
      <c r="B25" s="199"/>
      <c r="C25" s="200"/>
      <c r="D25" s="200"/>
      <c r="E25" s="200"/>
      <c r="F25" s="15" t="s">
        <v>62</v>
      </c>
      <c r="G25" s="128">
        <v>417</v>
      </c>
      <c r="H25" s="14">
        <v>180</v>
      </c>
      <c r="I25" s="14">
        <v>180</v>
      </c>
      <c r="J25" s="14">
        <v>180</v>
      </c>
      <c r="K25" s="14">
        <v>180</v>
      </c>
      <c r="L25" s="14">
        <v>180</v>
      </c>
      <c r="M25" s="14">
        <v>180</v>
      </c>
      <c r="N25" s="101">
        <f t="shared" si="7"/>
        <v>75.06</v>
      </c>
      <c r="O25" s="101">
        <f t="shared" si="8"/>
        <v>75.06</v>
      </c>
      <c r="P25" s="101">
        <f t="shared" si="9"/>
        <v>75.06</v>
      </c>
      <c r="Q25" s="188"/>
      <c r="R25" s="188"/>
      <c r="S25" s="188"/>
      <c r="T25" s="195"/>
      <c r="U25" s="195"/>
      <c r="V25" s="195"/>
      <c r="W25" s="8"/>
      <c r="X25" s="3"/>
      <c r="Y25" s="2"/>
    </row>
    <row r="26" spans="1:25" ht="15.75" x14ac:dyDescent="0.25">
      <c r="A26" s="3"/>
      <c r="B26" s="199"/>
      <c r="C26" s="200"/>
      <c r="D26" s="200"/>
      <c r="E26" s="200"/>
      <c r="F26" s="15" t="s">
        <v>29</v>
      </c>
      <c r="G26" s="128">
        <v>425</v>
      </c>
      <c r="H26" s="14">
        <v>3</v>
      </c>
      <c r="I26" s="14">
        <v>3</v>
      </c>
      <c r="J26" s="14">
        <v>3</v>
      </c>
      <c r="K26" s="14">
        <v>3</v>
      </c>
      <c r="L26" s="14">
        <v>3</v>
      </c>
      <c r="M26" s="14">
        <v>3</v>
      </c>
      <c r="N26" s="101">
        <f t="shared" si="7"/>
        <v>1.2749999999999999</v>
      </c>
      <c r="O26" s="101">
        <f t="shared" si="8"/>
        <v>1.2749999999999999</v>
      </c>
      <c r="P26" s="101">
        <f>J26*G26/1000</f>
        <v>1.2749999999999999</v>
      </c>
      <c r="Q26" s="188"/>
      <c r="R26" s="188"/>
      <c r="S26" s="188"/>
      <c r="T26" s="195"/>
      <c r="U26" s="195"/>
      <c r="V26" s="195"/>
      <c r="W26" s="8"/>
      <c r="X26" s="3"/>
      <c r="Y26" s="2"/>
    </row>
    <row r="27" spans="1:25" ht="15.75" x14ac:dyDescent="0.25">
      <c r="A27" s="3"/>
      <c r="B27" s="20" t="s">
        <v>58</v>
      </c>
      <c r="C27" s="17">
        <v>120</v>
      </c>
      <c r="D27" s="17">
        <v>120</v>
      </c>
      <c r="E27" s="17">
        <v>120</v>
      </c>
      <c r="F27" s="15" t="s">
        <v>42</v>
      </c>
      <c r="G27" s="128">
        <v>751</v>
      </c>
      <c r="H27" s="49">
        <v>150</v>
      </c>
      <c r="I27" s="49">
        <v>150</v>
      </c>
      <c r="J27" s="49">
        <v>150</v>
      </c>
      <c r="K27" s="14">
        <v>120</v>
      </c>
      <c r="L27" s="14">
        <v>120</v>
      </c>
      <c r="M27" s="14">
        <v>120</v>
      </c>
      <c r="N27" s="101">
        <f t="shared" si="7"/>
        <v>112.65</v>
      </c>
      <c r="O27" s="101">
        <f t="shared" si="8"/>
        <v>112.65</v>
      </c>
      <c r="P27" s="101">
        <f>J27*G27/1000</f>
        <v>112.65</v>
      </c>
      <c r="Q27" s="101">
        <f>SUM(N27)</f>
        <v>112.65</v>
      </c>
      <c r="R27" s="101">
        <f>SUM(O27)</f>
        <v>112.65</v>
      </c>
      <c r="S27" s="101">
        <f>SUM(P27)</f>
        <v>112.65</v>
      </c>
      <c r="T27" s="102">
        <f t="shared" ref="T27:V28" si="11">Q27*1.5</f>
        <v>168.97500000000002</v>
      </c>
      <c r="U27" s="102">
        <f t="shared" si="11"/>
        <v>168.97500000000002</v>
      </c>
      <c r="V27" s="102">
        <f t="shared" si="11"/>
        <v>168.97500000000002</v>
      </c>
      <c r="W27" s="8"/>
      <c r="X27" s="3"/>
      <c r="Y27" s="2"/>
    </row>
    <row r="28" spans="1:25" ht="30.75" thickBot="1" x14ac:dyDescent="0.3">
      <c r="A28" s="3"/>
      <c r="B28" s="25" t="s">
        <v>98</v>
      </c>
      <c r="C28" s="24">
        <v>30</v>
      </c>
      <c r="D28" s="24">
        <v>50</v>
      </c>
      <c r="E28" s="24">
        <v>50</v>
      </c>
      <c r="F28" s="25" t="s">
        <v>98</v>
      </c>
      <c r="G28" s="126">
        <v>550</v>
      </c>
      <c r="H28" s="14">
        <v>30</v>
      </c>
      <c r="I28" s="14">
        <v>50</v>
      </c>
      <c r="J28" s="14">
        <v>50</v>
      </c>
      <c r="K28" s="14">
        <v>30</v>
      </c>
      <c r="L28" s="14">
        <v>50</v>
      </c>
      <c r="M28" s="14">
        <v>50</v>
      </c>
      <c r="N28" s="101">
        <f t="shared" ref="N28" si="12">H28*G28/1000</f>
        <v>16.5</v>
      </c>
      <c r="O28" s="101">
        <f t="shared" ref="O28" si="13">I28*G28/1000</f>
        <v>27.5</v>
      </c>
      <c r="P28" s="101">
        <f t="shared" ref="P28" si="14">J28*G28/1000</f>
        <v>27.5</v>
      </c>
      <c r="Q28" s="34">
        <f t="shared" ref="Q28" si="15">SUM(N28)</f>
        <v>16.5</v>
      </c>
      <c r="R28" s="34">
        <f t="shared" ref="R28:S28" si="16">SUM(O28)</f>
        <v>27.5</v>
      </c>
      <c r="S28" s="34">
        <f t="shared" si="16"/>
        <v>27.5</v>
      </c>
      <c r="T28" s="98">
        <f t="shared" si="11"/>
        <v>24.75</v>
      </c>
      <c r="U28" s="104">
        <f t="shared" si="11"/>
        <v>41.25</v>
      </c>
      <c r="V28" s="35">
        <f t="shared" si="11"/>
        <v>41.25</v>
      </c>
      <c r="W28" s="8"/>
      <c r="X28" s="3"/>
      <c r="Y28" s="2"/>
    </row>
    <row r="29" spans="1:25" x14ac:dyDescent="0.25">
      <c r="A29" s="234"/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5"/>
      <c r="Q29" s="155">
        <f>SUM(Q12:Q28)</f>
        <v>473.29444000000001</v>
      </c>
      <c r="R29" s="153">
        <f t="shared" ref="R29:V29" si="17">SUM(R12:R28)</f>
        <v>510.25844000000006</v>
      </c>
      <c r="S29" s="153">
        <f t="shared" si="17"/>
        <v>514.69244000000003</v>
      </c>
      <c r="T29" s="153">
        <f t="shared" si="17"/>
        <v>709.94166000000007</v>
      </c>
      <c r="U29" s="153">
        <f t="shared" si="17"/>
        <v>765.3876600000001</v>
      </c>
      <c r="V29" s="153">
        <f t="shared" si="17"/>
        <v>772.03866000000005</v>
      </c>
      <c r="W29" s="8"/>
      <c r="X29" s="3"/>
      <c r="Y29" s="2"/>
    </row>
    <row r="30" spans="1:25" x14ac:dyDescent="0.25">
      <c r="A30" s="3"/>
      <c r="B30" s="216" t="s">
        <v>40</v>
      </c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8"/>
      <c r="X30" s="3"/>
      <c r="Y30" s="2"/>
    </row>
    <row r="31" spans="1:25" x14ac:dyDescent="0.25">
      <c r="A31" s="3"/>
      <c r="B31" s="199" t="s">
        <v>80</v>
      </c>
      <c r="C31" s="200">
        <v>200</v>
      </c>
      <c r="D31" s="200">
        <v>220</v>
      </c>
      <c r="E31" s="200">
        <v>250</v>
      </c>
      <c r="F31" s="154" t="s">
        <v>135</v>
      </c>
      <c r="G31" s="128">
        <v>5650</v>
      </c>
      <c r="H31" s="14">
        <v>74</v>
      </c>
      <c r="I31" s="14">
        <v>83</v>
      </c>
      <c r="J31" s="14">
        <v>92</v>
      </c>
      <c r="K31" s="14">
        <v>70</v>
      </c>
      <c r="L31" s="14">
        <v>80</v>
      </c>
      <c r="M31" s="14">
        <v>90</v>
      </c>
      <c r="N31" s="128">
        <f t="shared" ref="N31:N40" si="18">H31*G31/1000</f>
        <v>418.1</v>
      </c>
      <c r="O31" s="128">
        <f t="shared" ref="O31:O40" si="19">I31*G31/1000</f>
        <v>468.95</v>
      </c>
      <c r="P31" s="128">
        <f t="shared" ref="P31:P40" si="20">J31*G31/1000</f>
        <v>519.79999999999995</v>
      </c>
      <c r="Q31" s="188">
        <f>SUM(N31:N40)</f>
        <v>493.36</v>
      </c>
      <c r="R31" s="188">
        <f t="shared" ref="R31:S31" si="21">SUM(O31:O40)</f>
        <v>557.42999999999995</v>
      </c>
      <c r="S31" s="188">
        <f t="shared" si="21"/>
        <v>626.39399999999989</v>
      </c>
      <c r="T31" s="195">
        <f>Q31*1.5</f>
        <v>740.04</v>
      </c>
      <c r="U31" s="195">
        <f>R31*1.5</f>
        <v>836.14499999999998</v>
      </c>
      <c r="V31" s="195">
        <f>S31*1.5</f>
        <v>939.59099999999989</v>
      </c>
      <c r="W31" s="8"/>
      <c r="X31" s="3"/>
      <c r="Y31" s="2"/>
    </row>
    <row r="32" spans="1:25" x14ac:dyDescent="0.25">
      <c r="A32" s="3"/>
      <c r="B32" s="199"/>
      <c r="C32" s="200"/>
      <c r="D32" s="200"/>
      <c r="E32" s="200"/>
      <c r="F32" s="36" t="s">
        <v>14</v>
      </c>
      <c r="G32" s="128">
        <v>4560</v>
      </c>
      <c r="H32" s="14">
        <v>3</v>
      </c>
      <c r="I32" s="14">
        <v>3</v>
      </c>
      <c r="J32" s="14">
        <v>5</v>
      </c>
      <c r="K32" s="14">
        <v>3</v>
      </c>
      <c r="L32" s="14">
        <v>3</v>
      </c>
      <c r="M32" s="14">
        <v>5</v>
      </c>
      <c r="N32" s="128">
        <f t="shared" si="18"/>
        <v>13.68</v>
      </c>
      <c r="O32" s="128">
        <f t="shared" si="19"/>
        <v>13.68</v>
      </c>
      <c r="P32" s="128">
        <f t="shared" si="20"/>
        <v>22.8</v>
      </c>
      <c r="Q32" s="188"/>
      <c r="R32" s="188"/>
      <c r="S32" s="188"/>
      <c r="T32" s="195"/>
      <c r="U32" s="195"/>
      <c r="V32" s="195"/>
      <c r="W32" s="8"/>
      <c r="X32" s="3"/>
      <c r="Y32" s="2"/>
    </row>
    <row r="33" spans="1:25" x14ac:dyDescent="0.25">
      <c r="A33" s="3"/>
      <c r="B33" s="199"/>
      <c r="C33" s="200"/>
      <c r="D33" s="200"/>
      <c r="E33" s="200"/>
      <c r="F33" s="36" t="s">
        <v>51</v>
      </c>
      <c r="G33" s="128">
        <v>212</v>
      </c>
      <c r="H33" s="14">
        <v>160</v>
      </c>
      <c r="I33" s="14">
        <v>170</v>
      </c>
      <c r="J33" s="14">
        <v>200</v>
      </c>
      <c r="K33" s="14">
        <v>112</v>
      </c>
      <c r="L33" s="14">
        <v>125</v>
      </c>
      <c r="M33" s="14">
        <v>140</v>
      </c>
      <c r="N33" s="128">
        <f t="shared" si="18"/>
        <v>33.92</v>
      </c>
      <c r="O33" s="128">
        <f t="shared" si="19"/>
        <v>36.04</v>
      </c>
      <c r="P33" s="128">
        <f t="shared" si="20"/>
        <v>42.4</v>
      </c>
      <c r="Q33" s="188"/>
      <c r="R33" s="188"/>
      <c r="S33" s="188"/>
      <c r="T33" s="195"/>
      <c r="U33" s="195"/>
      <c r="V33" s="195"/>
      <c r="W33" s="8"/>
      <c r="X33" s="3"/>
      <c r="Y33" s="2"/>
    </row>
    <row r="34" spans="1:25" x14ac:dyDescent="0.25">
      <c r="A34" s="3"/>
      <c r="B34" s="199"/>
      <c r="C34" s="200"/>
      <c r="D34" s="200"/>
      <c r="E34" s="200"/>
      <c r="F34" s="36" t="s">
        <v>43</v>
      </c>
      <c r="G34" s="128">
        <v>632</v>
      </c>
      <c r="H34" s="14">
        <v>8</v>
      </c>
      <c r="I34" s="14">
        <v>10</v>
      </c>
      <c r="J34" s="14">
        <v>10</v>
      </c>
      <c r="K34" s="14">
        <v>8</v>
      </c>
      <c r="L34" s="14">
        <v>10</v>
      </c>
      <c r="M34" s="14">
        <v>10</v>
      </c>
      <c r="N34" s="128">
        <f t="shared" si="18"/>
        <v>5.056</v>
      </c>
      <c r="O34" s="128">
        <f t="shared" si="19"/>
        <v>6.32</v>
      </c>
      <c r="P34" s="128">
        <f t="shared" si="20"/>
        <v>6.32</v>
      </c>
      <c r="Q34" s="188"/>
      <c r="R34" s="188"/>
      <c r="S34" s="188"/>
      <c r="T34" s="195"/>
      <c r="U34" s="195"/>
      <c r="V34" s="195"/>
      <c r="W34" s="8"/>
      <c r="X34" s="3"/>
      <c r="Y34" s="2"/>
    </row>
    <row r="35" spans="1:25" x14ac:dyDescent="0.25">
      <c r="A35" s="3"/>
      <c r="B35" s="199"/>
      <c r="C35" s="200"/>
      <c r="D35" s="200"/>
      <c r="E35" s="200"/>
      <c r="F35" s="36" t="s">
        <v>81</v>
      </c>
      <c r="G35" s="128">
        <v>222</v>
      </c>
      <c r="H35" s="14">
        <v>3</v>
      </c>
      <c r="I35" s="14">
        <v>3</v>
      </c>
      <c r="J35" s="14">
        <v>5</v>
      </c>
      <c r="K35" s="14">
        <v>3</v>
      </c>
      <c r="L35" s="14">
        <v>3</v>
      </c>
      <c r="M35" s="14">
        <v>5</v>
      </c>
      <c r="N35" s="128">
        <f t="shared" si="18"/>
        <v>0.66600000000000004</v>
      </c>
      <c r="O35" s="128">
        <f t="shared" si="19"/>
        <v>0.66600000000000004</v>
      </c>
      <c r="P35" s="128">
        <f t="shared" si="20"/>
        <v>1.1100000000000001</v>
      </c>
      <c r="Q35" s="188"/>
      <c r="R35" s="188"/>
      <c r="S35" s="188"/>
      <c r="T35" s="195"/>
      <c r="U35" s="195"/>
      <c r="V35" s="195"/>
      <c r="W35" s="8"/>
      <c r="X35" s="3"/>
      <c r="Y35" s="2"/>
    </row>
    <row r="36" spans="1:25" x14ac:dyDescent="0.25">
      <c r="A36" s="3"/>
      <c r="B36" s="199"/>
      <c r="C36" s="200"/>
      <c r="D36" s="200"/>
      <c r="E36" s="200"/>
      <c r="F36" s="36" t="s">
        <v>68</v>
      </c>
      <c r="G36" s="128">
        <v>2103</v>
      </c>
      <c r="H36" s="14">
        <v>5</v>
      </c>
      <c r="I36" s="14">
        <v>10</v>
      </c>
      <c r="J36" s="14">
        <v>10</v>
      </c>
      <c r="K36" s="14">
        <v>5</v>
      </c>
      <c r="L36" s="14">
        <v>10</v>
      </c>
      <c r="M36" s="14">
        <v>10</v>
      </c>
      <c r="N36" s="128">
        <f t="shared" si="18"/>
        <v>10.515000000000001</v>
      </c>
      <c r="O36" s="128">
        <f t="shared" si="19"/>
        <v>21.03</v>
      </c>
      <c r="P36" s="128">
        <f t="shared" si="20"/>
        <v>21.03</v>
      </c>
      <c r="Q36" s="188"/>
      <c r="R36" s="188"/>
      <c r="S36" s="188"/>
      <c r="T36" s="195"/>
      <c r="U36" s="195"/>
      <c r="V36" s="195"/>
      <c r="W36" s="8"/>
      <c r="X36" s="3"/>
      <c r="Y36" s="2"/>
    </row>
    <row r="37" spans="1:25" x14ac:dyDescent="0.25">
      <c r="A37" s="3"/>
      <c r="B37" s="199"/>
      <c r="C37" s="200"/>
      <c r="D37" s="200"/>
      <c r="E37" s="200"/>
      <c r="F37" s="13" t="s">
        <v>25</v>
      </c>
      <c r="G37" s="128">
        <v>204</v>
      </c>
      <c r="H37" s="126">
        <v>10</v>
      </c>
      <c r="I37" s="126">
        <v>12</v>
      </c>
      <c r="J37" s="16">
        <v>12</v>
      </c>
      <c r="K37" s="126">
        <v>9</v>
      </c>
      <c r="L37" s="126">
        <v>11</v>
      </c>
      <c r="M37" s="16">
        <v>11</v>
      </c>
      <c r="N37" s="128">
        <f t="shared" si="18"/>
        <v>2.04</v>
      </c>
      <c r="O37" s="128">
        <f t="shared" si="19"/>
        <v>2.448</v>
      </c>
      <c r="P37" s="128">
        <f t="shared" si="20"/>
        <v>2.448</v>
      </c>
      <c r="Q37" s="188"/>
      <c r="R37" s="188"/>
      <c r="S37" s="188"/>
      <c r="T37" s="195"/>
      <c r="U37" s="195"/>
      <c r="V37" s="195"/>
      <c r="W37" s="8"/>
      <c r="X37" s="3"/>
      <c r="Y37" s="2"/>
    </row>
    <row r="38" spans="1:25" x14ac:dyDescent="0.25">
      <c r="A38" s="3"/>
      <c r="B38" s="199"/>
      <c r="C38" s="200"/>
      <c r="D38" s="200"/>
      <c r="E38" s="200"/>
      <c r="F38" s="37" t="s">
        <v>69</v>
      </c>
      <c r="G38" s="128">
        <v>1300</v>
      </c>
      <c r="H38" s="126">
        <v>3</v>
      </c>
      <c r="I38" s="126">
        <v>3</v>
      </c>
      <c r="J38" s="16">
        <v>3</v>
      </c>
      <c r="K38" s="126">
        <v>3</v>
      </c>
      <c r="L38" s="126">
        <v>3</v>
      </c>
      <c r="M38" s="16">
        <v>3</v>
      </c>
      <c r="N38" s="128">
        <f t="shared" si="18"/>
        <v>3.9</v>
      </c>
      <c r="O38" s="128">
        <f t="shared" si="19"/>
        <v>3.9</v>
      </c>
      <c r="P38" s="128">
        <f t="shared" si="20"/>
        <v>3.9</v>
      </c>
      <c r="Q38" s="188"/>
      <c r="R38" s="188"/>
      <c r="S38" s="188"/>
      <c r="T38" s="195"/>
      <c r="U38" s="195"/>
      <c r="V38" s="195"/>
      <c r="W38" s="8"/>
      <c r="X38" s="3"/>
      <c r="Y38" s="2"/>
    </row>
    <row r="39" spans="1:25" x14ac:dyDescent="0.25">
      <c r="A39" s="3"/>
      <c r="B39" s="199"/>
      <c r="C39" s="200"/>
      <c r="D39" s="200"/>
      <c r="E39" s="200"/>
      <c r="F39" s="13" t="s">
        <v>10</v>
      </c>
      <c r="G39" s="128">
        <v>219</v>
      </c>
      <c r="H39" s="16">
        <v>25</v>
      </c>
      <c r="I39" s="16">
        <v>20</v>
      </c>
      <c r="J39" s="16">
        <v>30</v>
      </c>
      <c r="K39" s="16">
        <v>20</v>
      </c>
      <c r="L39" s="16">
        <v>17</v>
      </c>
      <c r="M39" s="16">
        <v>25</v>
      </c>
      <c r="N39" s="128">
        <f t="shared" si="18"/>
        <v>5.4749999999999996</v>
      </c>
      <c r="O39" s="128">
        <f t="shared" si="19"/>
        <v>4.38</v>
      </c>
      <c r="P39" s="128">
        <f t="shared" si="20"/>
        <v>6.57</v>
      </c>
      <c r="Q39" s="188"/>
      <c r="R39" s="188"/>
      <c r="S39" s="188"/>
      <c r="T39" s="195"/>
      <c r="U39" s="195"/>
      <c r="V39" s="195"/>
      <c r="X39" s="3"/>
      <c r="Y39" s="2"/>
    </row>
    <row r="40" spans="1:25" ht="15.75" x14ac:dyDescent="0.25">
      <c r="A40" s="3"/>
      <c r="B40" s="199"/>
      <c r="C40" s="200"/>
      <c r="D40" s="200"/>
      <c r="E40" s="200"/>
      <c r="F40" s="15" t="s">
        <v>19</v>
      </c>
      <c r="G40" s="128">
        <v>80</v>
      </c>
      <c r="H40" s="16">
        <v>0.1</v>
      </c>
      <c r="I40" s="16">
        <v>0.2</v>
      </c>
      <c r="J40" s="16">
        <v>0.2</v>
      </c>
      <c r="K40" s="16">
        <v>0.1</v>
      </c>
      <c r="L40" s="16">
        <v>0.2</v>
      </c>
      <c r="M40" s="16">
        <v>0.2</v>
      </c>
      <c r="N40" s="128">
        <f t="shared" si="18"/>
        <v>8.0000000000000002E-3</v>
      </c>
      <c r="O40" s="128">
        <f t="shared" si="19"/>
        <v>1.6E-2</v>
      </c>
      <c r="P40" s="128">
        <f t="shared" si="20"/>
        <v>1.6E-2</v>
      </c>
      <c r="Q40" s="188"/>
      <c r="R40" s="188"/>
      <c r="S40" s="188"/>
      <c r="T40" s="195"/>
      <c r="U40" s="195"/>
      <c r="V40" s="195"/>
      <c r="W40" s="8"/>
      <c r="X40" s="3"/>
      <c r="Y40" s="2"/>
    </row>
    <row r="41" spans="1:25" ht="15.75" x14ac:dyDescent="0.25">
      <c r="A41" s="3"/>
      <c r="B41" s="199" t="s">
        <v>84</v>
      </c>
      <c r="C41" s="200">
        <v>20</v>
      </c>
      <c r="D41" s="200">
        <v>20</v>
      </c>
      <c r="E41" s="200">
        <v>20</v>
      </c>
      <c r="F41" s="15" t="s">
        <v>68</v>
      </c>
      <c r="G41" s="128">
        <v>2103</v>
      </c>
      <c r="H41" s="16">
        <v>10</v>
      </c>
      <c r="I41" s="16">
        <v>10</v>
      </c>
      <c r="J41" s="16">
        <v>10</v>
      </c>
      <c r="K41" s="16">
        <v>10</v>
      </c>
      <c r="L41" s="16">
        <v>10</v>
      </c>
      <c r="M41" s="16">
        <v>10</v>
      </c>
      <c r="N41" s="128">
        <f t="shared" ref="N41:N45" si="22">H41*G41/1000</f>
        <v>21.03</v>
      </c>
      <c r="O41" s="128">
        <f t="shared" ref="O41:O45" si="23">I41*G41/1000</f>
        <v>21.03</v>
      </c>
      <c r="P41" s="128">
        <f t="shared" ref="P41:P45" si="24">J41*G41/1000</f>
        <v>21.03</v>
      </c>
      <c r="Q41" s="188">
        <f>SUM(N41:N43)</f>
        <v>30.594000000000001</v>
      </c>
      <c r="R41" s="188">
        <f>SUM(O41:O43)</f>
        <v>30.594000000000001</v>
      </c>
      <c r="S41" s="188">
        <f>SUM(P41:P43)</f>
        <v>30.594000000000001</v>
      </c>
      <c r="T41" s="195">
        <f>Q41*1.5</f>
        <v>45.891000000000005</v>
      </c>
      <c r="U41" s="195">
        <f>R41*1.5</f>
        <v>45.891000000000005</v>
      </c>
      <c r="V41" s="195">
        <f>S41*1.5</f>
        <v>45.891000000000005</v>
      </c>
      <c r="W41" s="8"/>
      <c r="X41" s="3"/>
      <c r="Y41" s="2"/>
    </row>
    <row r="42" spans="1:25" ht="15.75" x14ac:dyDescent="0.25">
      <c r="A42" s="3"/>
      <c r="B42" s="199"/>
      <c r="C42" s="200"/>
      <c r="D42" s="200"/>
      <c r="E42" s="200"/>
      <c r="F42" s="15" t="s">
        <v>67</v>
      </c>
      <c r="G42" s="128">
        <v>222</v>
      </c>
      <c r="H42" s="16">
        <v>2</v>
      </c>
      <c r="I42" s="16">
        <v>2</v>
      </c>
      <c r="J42" s="16">
        <v>2</v>
      </c>
      <c r="K42" s="16">
        <v>2</v>
      </c>
      <c r="L42" s="16">
        <v>2</v>
      </c>
      <c r="M42" s="16">
        <v>2</v>
      </c>
      <c r="N42" s="128">
        <f t="shared" si="22"/>
        <v>0.44400000000000001</v>
      </c>
      <c r="O42" s="128">
        <f t="shared" si="23"/>
        <v>0.44400000000000001</v>
      </c>
      <c r="P42" s="128">
        <f t="shared" si="24"/>
        <v>0.44400000000000001</v>
      </c>
      <c r="Q42" s="188"/>
      <c r="R42" s="188"/>
      <c r="S42" s="188"/>
      <c r="T42" s="195"/>
      <c r="U42" s="195"/>
      <c r="V42" s="195"/>
      <c r="W42" s="8"/>
      <c r="X42" s="3"/>
      <c r="Y42" s="2"/>
    </row>
    <row r="43" spans="1:25" ht="15.75" x14ac:dyDescent="0.25">
      <c r="A43" s="3"/>
      <c r="B43" s="199"/>
      <c r="C43" s="200"/>
      <c r="D43" s="200"/>
      <c r="E43" s="200"/>
      <c r="F43" s="15" t="s">
        <v>14</v>
      </c>
      <c r="G43" s="128">
        <v>4560</v>
      </c>
      <c r="H43" s="16">
        <v>2</v>
      </c>
      <c r="I43" s="16">
        <v>2</v>
      </c>
      <c r="J43" s="16">
        <v>2</v>
      </c>
      <c r="K43" s="16">
        <v>2</v>
      </c>
      <c r="L43" s="16">
        <v>2</v>
      </c>
      <c r="M43" s="16">
        <v>2</v>
      </c>
      <c r="N43" s="128">
        <f t="shared" si="22"/>
        <v>9.1199999999999992</v>
      </c>
      <c r="O43" s="128">
        <f t="shared" si="23"/>
        <v>9.1199999999999992</v>
      </c>
      <c r="P43" s="128">
        <f t="shared" si="24"/>
        <v>9.1199999999999992</v>
      </c>
      <c r="Q43" s="188"/>
      <c r="R43" s="188"/>
      <c r="S43" s="188"/>
      <c r="T43" s="195"/>
      <c r="U43" s="195"/>
      <c r="V43" s="195"/>
      <c r="W43" s="8"/>
      <c r="X43" s="3"/>
      <c r="Y43" s="2"/>
    </row>
    <row r="44" spans="1:25" x14ac:dyDescent="0.25">
      <c r="A44" s="3"/>
      <c r="B44" s="199" t="s">
        <v>34</v>
      </c>
      <c r="C44" s="200">
        <v>200</v>
      </c>
      <c r="D44" s="200">
        <v>200</v>
      </c>
      <c r="E44" s="200">
        <v>200</v>
      </c>
      <c r="F44" s="21" t="s">
        <v>35</v>
      </c>
      <c r="G44" s="128">
        <v>630</v>
      </c>
      <c r="H44" s="126">
        <v>20</v>
      </c>
      <c r="I44" s="126">
        <v>20</v>
      </c>
      <c r="J44" s="126">
        <v>20</v>
      </c>
      <c r="K44" s="126">
        <v>20</v>
      </c>
      <c r="L44" s="126">
        <v>20</v>
      </c>
      <c r="M44" s="126">
        <v>20</v>
      </c>
      <c r="N44" s="128">
        <f t="shared" si="22"/>
        <v>12.6</v>
      </c>
      <c r="O44" s="128">
        <f t="shared" si="23"/>
        <v>12.6</v>
      </c>
      <c r="P44" s="128">
        <f t="shared" si="24"/>
        <v>12.6</v>
      </c>
      <c r="Q44" s="188">
        <f>SUM(N44:N45)</f>
        <v>13.875</v>
      </c>
      <c r="R44" s="188">
        <f t="shared" ref="R44:S44" si="25">SUM(O44:O45)</f>
        <v>13.875</v>
      </c>
      <c r="S44" s="188">
        <f t="shared" si="25"/>
        <v>13.875</v>
      </c>
      <c r="T44" s="188">
        <f>Q44*1.5</f>
        <v>20.8125</v>
      </c>
      <c r="U44" s="188">
        <f>R44*1.5</f>
        <v>20.8125</v>
      </c>
      <c r="V44" s="188">
        <f>S44*1.5</f>
        <v>20.8125</v>
      </c>
      <c r="W44" s="8"/>
      <c r="X44" s="3"/>
      <c r="Y44" s="2"/>
    </row>
    <row r="45" spans="1:25" x14ac:dyDescent="0.25">
      <c r="A45" s="3"/>
      <c r="B45" s="199"/>
      <c r="C45" s="200"/>
      <c r="D45" s="200"/>
      <c r="E45" s="200"/>
      <c r="F45" s="22" t="s">
        <v>23</v>
      </c>
      <c r="G45" s="128">
        <v>425</v>
      </c>
      <c r="H45" s="14">
        <v>3</v>
      </c>
      <c r="I45" s="14">
        <v>3</v>
      </c>
      <c r="J45" s="14">
        <v>3</v>
      </c>
      <c r="K45" s="14">
        <v>3</v>
      </c>
      <c r="L45" s="14">
        <v>3</v>
      </c>
      <c r="M45" s="14">
        <v>3</v>
      </c>
      <c r="N45" s="128">
        <f t="shared" si="22"/>
        <v>1.2749999999999999</v>
      </c>
      <c r="O45" s="128">
        <f t="shared" si="23"/>
        <v>1.2749999999999999</v>
      </c>
      <c r="P45" s="128">
        <f t="shared" si="24"/>
        <v>1.2749999999999999</v>
      </c>
      <c r="Q45" s="188"/>
      <c r="R45" s="188"/>
      <c r="S45" s="188"/>
      <c r="T45" s="188"/>
      <c r="U45" s="188"/>
      <c r="V45" s="188"/>
      <c r="W45" s="8"/>
      <c r="X45" s="3"/>
      <c r="Y45" s="2"/>
    </row>
    <row r="46" spans="1:25" ht="30" x14ac:dyDescent="0.25">
      <c r="A46" s="3"/>
      <c r="B46" s="39" t="s">
        <v>98</v>
      </c>
      <c r="C46" s="38">
        <v>30</v>
      </c>
      <c r="D46" s="38">
        <v>50</v>
      </c>
      <c r="E46" s="38">
        <v>50</v>
      </c>
      <c r="F46" s="39" t="s">
        <v>98</v>
      </c>
      <c r="G46" s="38">
        <v>550</v>
      </c>
      <c r="H46" s="156">
        <v>30</v>
      </c>
      <c r="I46" s="156">
        <v>50</v>
      </c>
      <c r="J46" s="156">
        <v>50</v>
      </c>
      <c r="K46" s="156">
        <v>30</v>
      </c>
      <c r="L46" s="156">
        <v>50</v>
      </c>
      <c r="M46" s="156">
        <v>50</v>
      </c>
      <c r="N46" s="129">
        <f>H46*G46/1000</f>
        <v>16.5</v>
      </c>
      <c r="O46" s="129">
        <f>I46*G46/1000</f>
        <v>27.5</v>
      </c>
      <c r="P46" s="129">
        <f>J46*G46/1000</f>
        <v>27.5</v>
      </c>
      <c r="Q46" s="129">
        <f>SUM(N46)</f>
        <v>16.5</v>
      </c>
      <c r="R46" s="129">
        <f t="shared" ref="R46:S46" si="26">SUM(O46)</f>
        <v>27.5</v>
      </c>
      <c r="S46" s="129">
        <f t="shared" si="26"/>
        <v>27.5</v>
      </c>
      <c r="T46" s="134">
        <f>Q46*1.5</f>
        <v>24.75</v>
      </c>
      <c r="U46" s="134">
        <f>R46*1.5</f>
        <v>41.25</v>
      </c>
      <c r="V46" s="134">
        <f>S46*1.5</f>
        <v>41.25</v>
      </c>
      <c r="W46" s="8"/>
      <c r="X46" s="3"/>
      <c r="Y46" s="2"/>
    </row>
    <row r="47" spans="1:25" x14ac:dyDescent="0.25">
      <c r="A47" s="158"/>
      <c r="B47" s="217"/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157">
        <f t="shared" ref="Q47:V47" si="27">SUM(Q31:Q46)</f>
        <v>554.32900000000006</v>
      </c>
      <c r="R47" s="157">
        <f t="shared" si="27"/>
        <v>629.399</v>
      </c>
      <c r="S47" s="157">
        <f t="shared" si="27"/>
        <v>698.36299999999994</v>
      </c>
      <c r="T47" s="157">
        <f t="shared" si="27"/>
        <v>831.49349999999993</v>
      </c>
      <c r="U47" s="157">
        <f t="shared" si="27"/>
        <v>944.09849999999994</v>
      </c>
      <c r="V47" s="157">
        <f t="shared" si="27"/>
        <v>1047.5445</v>
      </c>
      <c r="W47" s="8"/>
      <c r="X47" s="3"/>
      <c r="Y47" s="2"/>
    </row>
    <row r="48" spans="1:25" x14ac:dyDescent="0.25">
      <c r="A48" s="158"/>
      <c r="B48" s="216" t="s">
        <v>24</v>
      </c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6"/>
      <c r="W48" s="8"/>
      <c r="X48" s="3"/>
      <c r="Y48" s="2"/>
    </row>
    <row r="49" spans="1:25" x14ac:dyDescent="0.25">
      <c r="A49" s="158"/>
      <c r="B49" s="229" t="s">
        <v>56</v>
      </c>
      <c r="C49" s="209" t="s">
        <v>15</v>
      </c>
      <c r="D49" s="209" t="s">
        <v>16</v>
      </c>
      <c r="E49" s="228" t="s">
        <v>17</v>
      </c>
      <c r="F49" s="66" t="s">
        <v>10</v>
      </c>
      <c r="G49" s="136">
        <v>219</v>
      </c>
      <c r="H49" s="139">
        <v>70</v>
      </c>
      <c r="I49" s="14">
        <v>90</v>
      </c>
      <c r="J49" s="14">
        <v>115</v>
      </c>
      <c r="K49" s="14">
        <v>55</v>
      </c>
      <c r="L49" s="14">
        <v>66</v>
      </c>
      <c r="M49" s="14">
        <v>92</v>
      </c>
      <c r="N49" s="128">
        <f>H49*G49/1000</f>
        <v>15.33</v>
      </c>
      <c r="O49" s="128">
        <f>I49*G49/1000</f>
        <v>19.71</v>
      </c>
      <c r="P49" s="128">
        <f>J49*G49/1000</f>
        <v>25.184999999999999</v>
      </c>
      <c r="Q49" s="188">
        <f>SUM(N49:N52)</f>
        <v>52.696999999999996</v>
      </c>
      <c r="R49" s="188">
        <f t="shared" ref="R49" si="28">SUM(O49:O52)</f>
        <v>73.652999999999992</v>
      </c>
      <c r="S49" s="188">
        <f t="shared" ref="S49" si="29">SUM(P49:P52)</f>
        <v>104.11799999999999</v>
      </c>
      <c r="T49" s="188">
        <f>Q49*1.5</f>
        <v>79.04549999999999</v>
      </c>
      <c r="U49" s="188">
        <f>R49*1.5</f>
        <v>110.47949999999999</v>
      </c>
      <c r="V49" s="188">
        <f>S49*1.5</f>
        <v>156.17699999999999</v>
      </c>
      <c r="W49" s="8"/>
      <c r="X49" s="3"/>
      <c r="Y49" s="2"/>
    </row>
    <row r="50" spans="1:25" x14ac:dyDescent="0.25">
      <c r="A50" s="158"/>
      <c r="B50" s="229"/>
      <c r="C50" s="209"/>
      <c r="D50" s="209"/>
      <c r="E50" s="228"/>
      <c r="F50" s="42" t="s">
        <v>72</v>
      </c>
      <c r="G50" s="136">
        <v>4998</v>
      </c>
      <c r="H50" s="139">
        <v>7</v>
      </c>
      <c r="I50" s="14">
        <v>10</v>
      </c>
      <c r="J50" s="14">
        <v>15</v>
      </c>
      <c r="K50" s="14">
        <v>7</v>
      </c>
      <c r="L50" s="14">
        <v>10</v>
      </c>
      <c r="M50" s="14">
        <v>15</v>
      </c>
      <c r="N50" s="128">
        <f t="shared" ref="N50:N61" si="30">H50*G50/1000</f>
        <v>34.985999999999997</v>
      </c>
      <c r="O50" s="128">
        <f t="shared" ref="O50:O61" si="31">I50*G50/1000</f>
        <v>49.98</v>
      </c>
      <c r="P50" s="128">
        <f t="shared" ref="P50:P61" si="32">J50*G50/1000</f>
        <v>74.97</v>
      </c>
      <c r="Q50" s="188"/>
      <c r="R50" s="188"/>
      <c r="S50" s="188"/>
      <c r="T50" s="188"/>
      <c r="U50" s="188"/>
      <c r="V50" s="188"/>
      <c r="W50" s="8"/>
      <c r="X50" s="3"/>
      <c r="Y50" s="2"/>
    </row>
    <row r="51" spans="1:25" x14ac:dyDescent="0.25">
      <c r="A51" s="158"/>
      <c r="B51" s="229"/>
      <c r="C51" s="209"/>
      <c r="D51" s="209"/>
      <c r="E51" s="228"/>
      <c r="F51" s="42" t="s">
        <v>12</v>
      </c>
      <c r="G51" s="136">
        <v>791</v>
      </c>
      <c r="H51" s="139">
        <v>3</v>
      </c>
      <c r="I51" s="126">
        <v>5</v>
      </c>
      <c r="J51" s="126">
        <v>5</v>
      </c>
      <c r="K51" s="126">
        <v>3</v>
      </c>
      <c r="L51" s="126">
        <v>5</v>
      </c>
      <c r="M51" s="126">
        <v>5</v>
      </c>
      <c r="N51" s="128">
        <f t="shared" si="30"/>
        <v>2.3730000000000002</v>
      </c>
      <c r="O51" s="128">
        <f t="shared" si="31"/>
        <v>3.9550000000000001</v>
      </c>
      <c r="P51" s="128">
        <f t="shared" si="32"/>
        <v>3.9550000000000001</v>
      </c>
      <c r="Q51" s="188"/>
      <c r="R51" s="188"/>
      <c r="S51" s="188"/>
      <c r="T51" s="188"/>
      <c r="U51" s="188"/>
      <c r="V51" s="188"/>
      <c r="W51" s="8"/>
      <c r="X51" s="3"/>
      <c r="Y51" s="2"/>
    </row>
    <row r="52" spans="1:25" ht="15.75" x14ac:dyDescent="0.25">
      <c r="A52" s="158"/>
      <c r="B52" s="229"/>
      <c r="C52" s="209"/>
      <c r="D52" s="209"/>
      <c r="E52" s="228"/>
      <c r="F52" s="43" t="s">
        <v>19</v>
      </c>
      <c r="G52" s="136">
        <v>80</v>
      </c>
      <c r="H52" s="139">
        <v>0.1</v>
      </c>
      <c r="I52" s="126">
        <v>0.1</v>
      </c>
      <c r="J52" s="126">
        <v>0.1</v>
      </c>
      <c r="K52" s="126">
        <v>0.1</v>
      </c>
      <c r="L52" s="126">
        <v>0.1</v>
      </c>
      <c r="M52" s="126">
        <v>0.1</v>
      </c>
      <c r="N52" s="128">
        <f t="shared" si="30"/>
        <v>8.0000000000000002E-3</v>
      </c>
      <c r="O52" s="128">
        <f t="shared" si="31"/>
        <v>8.0000000000000002E-3</v>
      </c>
      <c r="P52" s="128">
        <f t="shared" si="32"/>
        <v>8.0000000000000002E-3</v>
      </c>
      <c r="Q52" s="188"/>
      <c r="R52" s="188"/>
      <c r="S52" s="188"/>
      <c r="T52" s="188"/>
      <c r="U52" s="188"/>
      <c r="V52" s="188"/>
      <c r="W52" s="8"/>
      <c r="X52" s="3"/>
      <c r="Y52" s="2"/>
    </row>
    <row r="53" spans="1:25" x14ac:dyDescent="0.25">
      <c r="A53" s="158"/>
      <c r="B53" s="227" t="s">
        <v>120</v>
      </c>
      <c r="C53" s="228" t="s">
        <v>37</v>
      </c>
      <c r="D53" s="228" t="s">
        <v>38</v>
      </c>
      <c r="E53" s="228" t="s">
        <v>39</v>
      </c>
      <c r="F53" s="42" t="s">
        <v>44</v>
      </c>
      <c r="G53" s="128">
        <v>1500</v>
      </c>
      <c r="H53" s="14">
        <v>75</v>
      </c>
      <c r="I53" s="14">
        <v>80</v>
      </c>
      <c r="J53" s="14">
        <v>80</v>
      </c>
      <c r="K53" s="14">
        <v>71</v>
      </c>
      <c r="L53" s="14">
        <v>76</v>
      </c>
      <c r="M53" s="14">
        <v>76</v>
      </c>
      <c r="N53" s="128">
        <f t="shared" si="30"/>
        <v>112.5</v>
      </c>
      <c r="O53" s="128">
        <f t="shared" si="31"/>
        <v>120</v>
      </c>
      <c r="P53" s="128">
        <f t="shared" si="32"/>
        <v>120</v>
      </c>
      <c r="Q53" s="188">
        <f>SUM(N53:N61)</f>
        <v>169.53299999999996</v>
      </c>
      <c r="R53" s="188">
        <f>SUM(O53:O61)</f>
        <v>181.196</v>
      </c>
      <c r="S53" s="188">
        <f>SUM(P53:P61)</f>
        <v>181.196</v>
      </c>
      <c r="T53" s="195">
        <f>Q53*1.5</f>
        <v>254.29949999999994</v>
      </c>
      <c r="U53" s="195">
        <f>R53*1.5</f>
        <v>271.79399999999998</v>
      </c>
      <c r="V53" s="195">
        <f>S53*1.5</f>
        <v>271.79399999999998</v>
      </c>
      <c r="W53" s="8"/>
      <c r="X53" s="3"/>
      <c r="Y53" s="2"/>
    </row>
    <row r="54" spans="1:25" x14ac:dyDescent="0.25">
      <c r="A54" s="158"/>
      <c r="B54" s="227"/>
      <c r="C54" s="228"/>
      <c r="D54" s="228"/>
      <c r="E54" s="228"/>
      <c r="F54" s="42" t="s">
        <v>11</v>
      </c>
      <c r="G54" s="24">
        <v>204</v>
      </c>
      <c r="H54" s="14">
        <v>20</v>
      </c>
      <c r="I54" s="14">
        <v>23</v>
      </c>
      <c r="J54" s="14">
        <v>23</v>
      </c>
      <c r="K54" s="14">
        <v>17</v>
      </c>
      <c r="L54" s="14">
        <v>20</v>
      </c>
      <c r="M54" s="14">
        <v>20</v>
      </c>
      <c r="N54" s="128">
        <f t="shared" si="30"/>
        <v>4.08</v>
      </c>
      <c r="O54" s="128">
        <f t="shared" si="31"/>
        <v>4.6920000000000002</v>
      </c>
      <c r="P54" s="128">
        <f t="shared" si="32"/>
        <v>4.6920000000000002</v>
      </c>
      <c r="Q54" s="188"/>
      <c r="R54" s="188"/>
      <c r="S54" s="188"/>
      <c r="T54" s="195"/>
      <c r="U54" s="195"/>
      <c r="V54" s="195"/>
      <c r="W54" s="8"/>
      <c r="X54" s="3"/>
      <c r="Y54" s="2"/>
    </row>
    <row r="55" spans="1:25" x14ac:dyDescent="0.25">
      <c r="A55" s="158"/>
      <c r="B55" s="227"/>
      <c r="C55" s="228"/>
      <c r="D55" s="228"/>
      <c r="E55" s="228"/>
      <c r="F55" s="42" t="s">
        <v>10</v>
      </c>
      <c r="G55" s="24">
        <v>219</v>
      </c>
      <c r="H55" s="14">
        <v>25</v>
      </c>
      <c r="I55" s="14">
        <v>25</v>
      </c>
      <c r="J55" s="14">
        <v>25</v>
      </c>
      <c r="K55" s="14">
        <v>20</v>
      </c>
      <c r="L55" s="14">
        <v>21</v>
      </c>
      <c r="M55" s="14">
        <v>21</v>
      </c>
      <c r="N55" s="128">
        <f t="shared" si="30"/>
        <v>5.4749999999999996</v>
      </c>
      <c r="O55" s="128">
        <f t="shared" si="31"/>
        <v>5.4749999999999996</v>
      </c>
      <c r="P55" s="128">
        <f t="shared" si="32"/>
        <v>5.4749999999999996</v>
      </c>
      <c r="Q55" s="188"/>
      <c r="R55" s="188"/>
      <c r="S55" s="188"/>
      <c r="T55" s="195"/>
      <c r="U55" s="195"/>
      <c r="V55" s="195"/>
      <c r="W55" s="8"/>
      <c r="X55" s="3"/>
      <c r="Y55" s="2"/>
    </row>
    <row r="56" spans="1:25" x14ac:dyDescent="0.25">
      <c r="A56" s="158"/>
      <c r="B56" s="227"/>
      <c r="C56" s="228"/>
      <c r="D56" s="228"/>
      <c r="E56" s="228"/>
      <c r="F56" s="42" t="s">
        <v>63</v>
      </c>
      <c r="G56" s="24">
        <v>276</v>
      </c>
      <c r="H56" s="14">
        <v>80</v>
      </c>
      <c r="I56" s="14">
        <v>90</v>
      </c>
      <c r="J56" s="14">
        <v>90</v>
      </c>
      <c r="K56" s="14">
        <v>60</v>
      </c>
      <c r="L56" s="14">
        <v>67</v>
      </c>
      <c r="M56" s="14">
        <v>67</v>
      </c>
      <c r="N56" s="128">
        <f t="shared" si="30"/>
        <v>22.08</v>
      </c>
      <c r="O56" s="128">
        <f t="shared" si="31"/>
        <v>24.84</v>
      </c>
      <c r="P56" s="128">
        <f t="shared" si="32"/>
        <v>24.84</v>
      </c>
      <c r="Q56" s="188"/>
      <c r="R56" s="188"/>
      <c r="S56" s="188"/>
      <c r="T56" s="195"/>
      <c r="U56" s="195"/>
      <c r="V56" s="195"/>
      <c r="W56" s="8"/>
      <c r="X56" s="3"/>
      <c r="Y56" s="2"/>
    </row>
    <row r="57" spans="1:25" x14ac:dyDescent="0.25">
      <c r="A57" s="158"/>
      <c r="B57" s="227"/>
      <c r="C57" s="228"/>
      <c r="D57" s="228"/>
      <c r="E57" s="228"/>
      <c r="F57" s="42" t="s">
        <v>74</v>
      </c>
      <c r="G57" s="24">
        <v>1820</v>
      </c>
      <c r="H57" s="14">
        <v>10</v>
      </c>
      <c r="I57" s="28">
        <v>10</v>
      </c>
      <c r="J57" s="28">
        <v>10</v>
      </c>
      <c r="K57" s="14">
        <v>7</v>
      </c>
      <c r="L57" s="28">
        <v>7</v>
      </c>
      <c r="M57" s="33">
        <v>7</v>
      </c>
      <c r="N57" s="128">
        <f t="shared" si="30"/>
        <v>18.2</v>
      </c>
      <c r="O57" s="128">
        <f t="shared" si="31"/>
        <v>18.2</v>
      </c>
      <c r="P57" s="128">
        <f t="shared" si="32"/>
        <v>18.2</v>
      </c>
      <c r="Q57" s="188"/>
      <c r="R57" s="188"/>
      <c r="S57" s="188"/>
      <c r="T57" s="195"/>
      <c r="U57" s="195"/>
      <c r="V57" s="195"/>
      <c r="W57" s="8"/>
      <c r="X57" s="3"/>
      <c r="Y57" s="2"/>
    </row>
    <row r="58" spans="1:25" ht="15.75" customHeight="1" x14ac:dyDescent="0.25">
      <c r="A58" s="158"/>
      <c r="B58" s="227"/>
      <c r="C58" s="228"/>
      <c r="D58" s="228"/>
      <c r="E58" s="228"/>
      <c r="F58" s="42" t="s">
        <v>12</v>
      </c>
      <c r="G58" s="24">
        <v>791</v>
      </c>
      <c r="H58" s="14">
        <v>4</v>
      </c>
      <c r="I58" s="14">
        <v>5</v>
      </c>
      <c r="J58" s="14">
        <v>5</v>
      </c>
      <c r="K58" s="14">
        <v>4</v>
      </c>
      <c r="L58" s="14">
        <v>5</v>
      </c>
      <c r="M58" s="14">
        <v>5</v>
      </c>
      <c r="N58" s="128">
        <f t="shared" si="30"/>
        <v>3.1640000000000001</v>
      </c>
      <c r="O58" s="128">
        <f t="shared" si="31"/>
        <v>3.9550000000000001</v>
      </c>
      <c r="P58" s="128">
        <f t="shared" si="32"/>
        <v>3.9550000000000001</v>
      </c>
      <c r="Q58" s="188"/>
      <c r="R58" s="188"/>
      <c r="S58" s="188"/>
      <c r="T58" s="195"/>
      <c r="U58" s="195"/>
      <c r="V58" s="195"/>
      <c r="W58" s="8"/>
      <c r="X58" s="3"/>
      <c r="Y58" s="2"/>
    </row>
    <row r="59" spans="1:25" ht="15.75" x14ac:dyDescent="0.25">
      <c r="A59" s="158"/>
      <c r="B59" s="227"/>
      <c r="C59" s="228"/>
      <c r="D59" s="228"/>
      <c r="E59" s="228"/>
      <c r="F59" s="43" t="s">
        <v>19</v>
      </c>
      <c r="G59" s="24">
        <v>80</v>
      </c>
      <c r="H59" s="16">
        <v>0.2</v>
      </c>
      <c r="I59" s="16">
        <v>0.2</v>
      </c>
      <c r="J59" s="16">
        <v>0.2</v>
      </c>
      <c r="K59" s="16">
        <v>0.2</v>
      </c>
      <c r="L59" s="16">
        <v>0.2</v>
      </c>
      <c r="M59" s="16">
        <v>0.2</v>
      </c>
      <c r="N59" s="128">
        <f t="shared" si="30"/>
        <v>1.6E-2</v>
      </c>
      <c r="O59" s="128">
        <f t="shared" si="31"/>
        <v>1.6E-2</v>
      </c>
      <c r="P59" s="128">
        <f t="shared" si="32"/>
        <v>1.6E-2</v>
      </c>
      <c r="Q59" s="188"/>
      <c r="R59" s="188"/>
      <c r="S59" s="188"/>
      <c r="T59" s="195"/>
      <c r="U59" s="195"/>
      <c r="V59" s="195"/>
      <c r="W59" s="8"/>
      <c r="X59" s="3"/>
      <c r="Y59" s="2"/>
    </row>
    <row r="60" spans="1:25" x14ac:dyDescent="0.25">
      <c r="A60" s="158"/>
      <c r="B60" s="227"/>
      <c r="C60" s="228"/>
      <c r="D60" s="228"/>
      <c r="E60" s="228"/>
      <c r="F60" s="42" t="s">
        <v>77</v>
      </c>
      <c r="G60" s="24">
        <v>1800</v>
      </c>
      <c r="H60" s="128">
        <v>0.01</v>
      </c>
      <c r="I60" s="128">
        <v>0.01</v>
      </c>
      <c r="J60" s="128">
        <v>0.01</v>
      </c>
      <c r="K60" s="128">
        <v>0.01</v>
      </c>
      <c r="L60" s="128">
        <v>0.01</v>
      </c>
      <c r="M60" s="128">
        <v>0.01</v>
      </c>
      <c r="N60" s="128">
        <f t="shared" si="30"/>
        <v>1.7999999999999999E-2</v>
      </c>
      <c r="O60" s="128">
        <f t="shared" si="31"/>
        <v>1.7999999999999999E-2</v>
      </c>
      <c r="P60" s="128">
        <f t="shared" si="32"/>
        <v>1.7999999999999999E-2</v>
      </c>
      <c r="Q60" s="188"/>
      <c r="R60" s="188"/>
      <c r="S60" s="188"/>
      <c r="T60" s="195"/>
      <c r="U60" s="195"/>
      <c r="V60" s="195"/>
      <c r="W60" s="8"/>
      <c r="X60" s="3"/>
      <c r="Y60" s="2"/>
    </row>
    <row r="61" spans="1:25" x14ac:dyDescent="0.25">
      <c r="A61" s="158"/>
      <c r="B61" s="227"/>
      <c r="C61" s="228"/>
      <c r="D61" s="228"/>
      <c r="E61" s="228"/>
      <c r="F61" s="42" t="s">
        <v>50</v>
      </c>
      <c r="G61" s="24">
        <v>800</v>
      </c>
      <c r="H61" s="24">
        <v>5</v>
      </c>
      <c r="I61" s="24">
        <v>5</v>
      </c>
      <c r="J61" s="24">
        <v>5</v>
      </c>
      <c r="K61" s="24">
        <v>3</v>
      </c>
      <c r="L61" s="24">
        <v>3</v>
      </c>
      <c r="M61" s="24">
        <v>3</v>
      </c>
      <c r="N61" s="128">
        <f t="shared" si="30"/>
        <v>4</v>
      </c>
      <c r="O61" s="128">
        <f t="shared" si="31"/>
        <v>4</v>
      </c>
      <c r="P61" s="128">
        <f t="shared" si="32"/>
        <v>4</v>
      </c>
      <c r="Q61" s="188"/>
      <c r="R61" s="188"/>
      <c r="S61" s="188"/>
      <c r="T61" s="195"/>
      <c r="U61" s="195"/>
      <c r="V61" s="195"/>
      <c r="W61" s="8"/>
      <c r="X61" s="3"/>
      <c r="Y61" s="2"/>
    </row>
    <row r="62" spans="1:25" ht="15.75" x14ac:dyDescent="0.25">
      <c r="A62" s="158"/>
      <c r="B62" s="199" t="s">
        <v>59</v>
      </c>
      <c r="C62" s="209" t="s">
        <v>37</v>
      </c>
      <c r="D62" s="209" t="s">
        <v>37</v>
      </c>
      <c r="E62" s="209" t="s">
        <v>37</v>
      </c>
      <c r="F62" s="15" t="s">
        <v>60</v>
      </c>
      <c r="G62" s="128">
        <v>5050</v>
      </c>
      <c r="H62" s="16">
        <v>0.1</v>
      </c>
      <c r="I62" s="16">
        <v>0.1</v>
      </c>
      <c r="J62" s="16">
        <v>0.1</v>
      </c>
      <c r="K62" s="14">
        <v>50</v>
      </c>
      <c r="L62" s="14">
        <v>50</v>
      </c>
      <c r="M62" s="14">
        <v>50</v>
      </c>
      <c r="N62" s="128">
        <f>H62*G62/1000</f>
        <v>0.505</v>
      </c>
      <c r="O62" s="128">
        <f>I62*G62/1000</f>
        <v>0.505</v>
      </c>
      <c r="P62" s="128">
        <f t="shared" ref="P62:P63" si="33">J62*G62/1000</f>
        <v>0.505</v>
      </c>
      <c r="Q62" s="188">
        <f>SUM(N62:N63)</f>
        <v>1.7799999999999998</v>
      </c>
      <c r="R62" s="188">
        <f t="shared" ref="R62:S62" si="34">SUM(O62:O63)</f>
        <v>1.7799999999999998</v>
      </c>
      <c r="S62" s="188">
        <f t="shared" si="34"/>
        <v>1.7799999999999998</v>
      </c>
      <c r="T62" s="188">
        <f>(Q62*1.5)</f>
        <v>2.67</v>
      </c>
      <c r="U62" s="188">
        <f>(R62*1.5)</f>
        <v>2.67</v>
      </c>
      <c r="V62" s="188">
        <f>(S62*1.5)</f>
        <v>2.67</v>
      </c>
      <c r="W62" s="8"/>
      <c r="X62" s="3"/>
      <c r="Y62" s="2"/>
    </row>
    <row r="63" spans="1:25" ht="15.75" x14ac:dyDescent="0.25">
      <c r="A63" s="158"/>
      <c r="B63" s="199"/>
      <c r="C63" s="209"/>
      <c r="D63" s="209"/>
      <c r="E63" s="209"/>
      <c r="F63" s="15" t="s">
        <v>23</v>
      </c>
      <c r="G63" s="128">
        <v>425</v>
      </c>
      <c r="H63" s="14">
        <v>3</v>
      </c>
      <c r="I63" s="14">
        <v>3</v>
      </c>
      <c r="J63" s="14">
        <v>3</v>
      </c>
      <c r="K63" s="14">
        <v>3</v>
      </c>
      <c r="L63" s="14">
        <v>3</v>
      </c>
      <c r="M63" s="14">
        <v>3</v>
      </c>
      <c r="N63" s="128">
        <f>H63*G63/1000</f>
        <v>1.2749999999999999</v>
      </c>
      <c r="O63" s="128">
        <f>I63*G63/1000</f>
        <v>1.2749999999999999</v>
      </c>
      <c r="P63" s="128">
        <f t="shared" si="33"/>
        <v>1.2749999999999999</v>
      </c>
      <c r="Q63" s="188"/>
      <c r="R63" s="188"/>
      <c r="S63" s="188"/>
      <c r="T63" s="188"/>
      <c r="U63" s="188"/>
      <c r="V63" s="188"/>
      <c r="W63" s="8"/>
      <c r="X63" s="3"/>
      <c r="Y63" s="2"/>
    </row>
    <row r="64" spans="1:25" ht="15.75" x14ac:dyDescent="0.25">
      <c r="A64" s="158"/>
      <c r="B64" s="20" t="s">
        <v>58</v>
      </c>
      <c r="C64" s="17">
        <v>120</v>
      </c>
      <c r="D64" s="17">
        <v>120</v>
      </c>
      <c r="E64" s="17">
        <v>120</v>
      </c>
      <c r="F64" s="15" t="s">
        <v>42</v>
      </c>
      <c r="G64" s="128">
        <v>751</v>
      </c>
      <c r="H64" s="49">
        <v>150</v>
      </c>
      <c r="I64" s="49">
        <v>150</v>
      </c>
      <c r="J64" s="49">
        <v>150</v>
      </c>
      <c r="K64" s="14">
        <v>120</v>
      </c>
      <c r="L64" s="14">
        <v>120</v>
      </c>
      <c r="M64" s="14">
        <v>120</v>
      </c>
      <c r="N64" s="128">
        <f>H64*G64/1000</f>
        <v>112.65</v>
      </c>
      <c r="O64" s="128">
        <f>I64*G64/1000</f>
        <v>112.65</v>
      </c>
      <c r="P64" s="128">
        <f>J64*G64/1000</f>
        <v>112.65</v>
      </c>
      <c r="Q64" s="26">
        <f>SUM(N64)</f>
        <v>112.65</v>
      </c>
      <c r="R64" s="26">
        <f>SUM(O64)</f>
        <v>112.65</v>
      </c>
      <c r="S64" s="26">
        <f>SUM(P64)</f>
        <v>112.65</v>
      </c>
      <c r="T64" s="128">
        <f t="shared" ref="T64:V65" si="35">Q64*1.5</f>
        <v>168.97500000000002</v>
      </c>
      <c r="U64" s="128">
        <f t="shared" si="35"/>
        <v>168.97500000000002</v>
      </c>
      <c r="V64" s="128">
        <f t="shared" si="35"/>
        <v>168.97500000000002</v>
      </c>
      <c r="W64" s="8"/>
      <c r="X64" s="3"/>
      <c r="Y64" s="2"/>
    </row>
    <row r="65" spans="1:25" ht="30" x14ac:dyDescent="0.25">
      <c r="A65" s="158"/>
      <c r="B65" s="25" t="s">
        <v>98</v>
      </c>
      <c r="C65" s="24">
        <v>30</v>
      </c>
      <c r="D65" s="24">
        <v>50</v>
      </c>
      <c r="E65" s="24">
        <v>50</v>
      </c>
      <c r="F65" s="25" t="s">
        <v>98</v>
      </c>
      <c r="G65" s="126">
        <v>550</v>
      </c>
      <c r="H65" s="14">
        <v>30</v>
      </c>
      <c r="I65" s="14">
        <v>50</v>
      </c>
      <c r="J65" s="14">
        <v>50</v>
      </c>
      <c r="K65" s="14">
        <v>30</v>
      </c>
      <c r="L65" s="14">
        <v>50</v>
      </c>
      <c r="M65" s="14">
        <v>50</v>
      </c>
      <c r="N65" s="128">
        <f>H65*G65/1000</f>
        <v>16.5</v>
      </c>
      <c r="O65" s="128">
        <f>I65*G65/1000</f>
        <v>27.5</v>
      </c>
      <c r="P65" s="128">
        <f t="shared" ref="P65" si="36">J65*G65/1000</f>
        <v>27.5</v>
      </c>
      <c r="Q65" s="128">
        <f>SUM(N65)</f>
        <v>16.5</v>
      </c>
      <c r="R65" s="128">
        <f t="shared" ref="R65:S65" si="37">SUM(O65)</f>
        <v>27.5</v>
      </c>
      <c r="S65" s="128">
        <f t="shared" si="37"/>
        <v>27.5</v>
      </c>
      <c r="T65" s="133">
        <f t="shared" si="35"/>
        <v>24.75</v>
      </c>
      <c r="U65" s="133">
        <f t="shared" si="35"/>
        <v>41.25</v>
      </c>
      <c r="V65" s="133">
        <f t="shared" si="35"/>
        <v>41.25</v>
      </c>
      <c r="W65" s="8"/>
      <c r="X65" s="3"/>
      <c r="Y65" s="2"/>
    </row>
    <row r="66" spans="1:25" x14ac:dyDescent="0.25">
      <c r="A66" s="158"/>
      <c r="B66" s="217"/>
      <c r="C66" s="218"/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157">
        <f>SUM(Q49:Q65)</f>
        <v>353.15999999999997</v>
      </c>
      <c r="R66" s="157">
        <f t="shared" ref="R66:V66" si="38">SUM(R49:R65)</f>
        <v>396.779</v>
      </c>
      <c r="S66" s="157">
        <f t="shared" si="38"/>
        <v>427.24399999999991</v>
      </c>
      <c r="T66" s="157">
        <f t="shared" si="38"/>
        <v>529.74</v>
      </c>
      <c r="U66" s="157">
        <f t="shared" si="38"/>
        <v>595.16849999999999</v>
      </c>
      <c r="V66" s="157">
        <f t="shared" si="38"/>
        <v>640.86599999999999</v>
      </c>
      <c r="W66" s="8"/>
      <c r="X66" s="3"/>
      <c r="Y66" s="2"/>
    </row>
    <row r="67" spans="1:25" ht="17.25" customHeight="1" thickBot="1" x14ac:dyDescent="0.3">
      <c r="A67" s="158"/>
      <c r="B67" s="216" t="s">
        <v>30</v>
      </c>
      <c r="C67" s="216"/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16"/>
      <c r="P67" s="216"/>
      <c r="Q67" s="9"/>
      <c r="R67" s="9"/>
      <c r="S67" s="9"/>
      <c r="T67" s="8"/>
      <c r="U67" s="8"/>
      <c r="V67" s="8"/>
      <c r="W67" s="8"/>
      <c r="X67" s="3"/>
      <c r="Y67" s="2"/>
    </row>
    <row r="68" spans="1:25" ht="21" customHeight="1" x14ac:dyDescent="0.25">
      <c r="A68" s="158"/>
      <c r="B68" s="199" t="s">
        <v>142</v>
      </c>
      <c r="C68" s="218">
        <v>70</v>
      </c>
      <c r="D68" s="218">
        <v>90</v>
      </c>
      <c r="E68" s="218">
        <v>100</v>
      </c>
      <c r="F68" s="13" t="s">
        <v>54</v>
      </c>
      <c r="G68" s="26">
        <v>2850</v>
      </c>
      <c r="H68" s="24">
        <v>80</v>
      </c>
      <c r="I68" s="27">
        <v>98</v>
      </c>
      <c r="J68" s="24">
        <v>105</v>
      </c>
      <c r="K68" s="24">
        <v>74</v>
      </c>
      <c r="L68" s="24">
        <v>75</v>
      </c>
      <c r="M68" s="24">
        <v>98</v>
      </c>
      <c r="N68" s="128">
        <f t="shared" ref="N68:N85" si="39">H68*G68/1000</f>
        <v>228</v>
      </c>
      <c r="O68" s="128">
        <f t="shared" ref="O68:O74" si="40">J68*G68/1000</f>
        <v>299.25</v>
      </c>
      <c r="P68" s="128">
        <f t="shared" ref="P68:P85" si="41">J68*G68/1000</f>
        <v>299.25</v>
      </c>
      <c r="Q68" s="203">
        <f>SUM(N68:N74)</f>
        <v>245.34</v>
      </c>
      <c r="R68" s="203">
        <f t="shared" ref="R68:S68" si="42">SUM(O68:O74)</f>
        <v>327.09800000000001</v>
      </c>
      <c r="S68" s="203">
        <f t="shared" si="42"/>
        <v>327.09800000000001</v>
      </c>
      <c r="T68" s="204">
        <f>Q68*1.5</f>
        <v>368.01</v>
      </c>
      <c r="U68" s="204">
        <f>R68*1.5</f>
        <v>490.64700000000005</v>
      </c>
      <c r="V68" s="205">
        <f>S68*1.5</f>
        <v>490.64700000000005</v>
      </c>
      <c r="W68" s="8"/>
      <c r="X68" s="3"/>
      <c r="Y68" s="2"/>
    </row>
    <row r="69" spans="1:25" ht="21" customHeight="1" x14ac:dyDescent="0.25">
      <c r="A69" s="158"/>
      <c r="B69" s="199"/>
      <c r="C69" s="218"/>
      <c r="D69" s="218"/>
      <c r="E69" s="218"/>
      <c r="F69" s="42" t="s">
        <v>53</v>
      </c>
      <c r="G69" s="136">
        <v>426</v>
      </c>
      <c r="H69" s="139">
        <v>7</v>
      </c>
      <c r="I69" s="139">
        <v>12</v>
      </c>
      <c r="J69" s="52">
        <v>15</v>
      </c>
      <c r="K69" s="139">
        <v>7</v>
      </c>
      <c r="L69" s="139">
        <v>12</v>
      </c>
      <c r="M69" s="52">
        <v>15</v>
      </c>
      <c r="N69" s="136">
        <f t="shared" si="39"/>
        <v>2.9820000000000002</v>
      </c>
      <c r="O69" s="136">
        <f t="shared" si="40"/>
        <v>6.39</v>
      </c>
      <c r="P69" s="136">
        <f t="shared" si="41"/>
        <v>6.39</v>
      </c>
      <c r="Q69" s="190"/>
      <c r="R69" s="190"/>
      <c r="S69" s="190"/>
      <c r="T69" s="197"/>
      <c r="U69" s="197"/>
      <c r="V69" s="206"/>
      <c r="W69" s="8"/>
      <c r="X69" s="3"/>
      <c r="Y69" s="2"/>
    </row>
    <row r="70" spans="1:25" x14ac:dyDescent="0.25">
      <c r="A70" s="158"/>
      <c r="B70" s="199"/>
      <c r="C70" s="218"/>
      <c r="D70" s="218"/>
      <c r="E70" s="218"/>
      <c r="F70" s="25" t="s">
        <v>32</v>
      </c>
      <c r="G70" s="26">
        <v>204</v>
      </c>
      <c r="H70" s="24">
        <v>6</v>
      </c>
      <c r="I70" s="27">
        <v>10</v>
      </c>
      <c r="J70" s="24">
        <v>10</v>
      </c>
      <c r="K70" s="24">
        <v>5</v>
      </c>
      <c r="L70" s="24">
        <v>8</v>
      </c>
      <c r="M70" s="24">
        <v>10</v>
      </c>
      <c r="N70" s="128">
        <f t="shared" si="39"/>
        <v>1.224</v>
      </c>
      <c r="O70" s="128">
        <f t="shared" si="40"/>
        <v>2.04</v>
      </c>
      <c r="P70" s="128">
        <f t="shared" si="41"/>
        <v>2.04</v>
      </c>
      <c r="Q70" s="190"/>
      <c r="R70" s="190"/>
      <c r="S70" s="190"/>
      <c r="T70" s="197"/>
      <c r="U70" s="197"/>
      <c r="V70" s="206"/>
      <c r="W70" s="8"/>
      <c r="X70" s="3"/>
      <c r="Y70" s="2"/>
    </row>
    <row r="71" spans="1:25" ht="15.75" customHeight="1" x14ac:dyDescent="0.25">
      <c r="A71" s="158"/>
      <c r="B71" s="199"/>
      <c r="C71" s="218"/>
      <c r="D71" s="218"/>
      <c r="E71" s="218"/>
      <c r="F71" s="13" t="s">
        <v>55</v>
      </c>
      <c r="G71" s="26">
        <v>750</v>
      </c>
      <c r="H71" s="24">
        <v>13</v>
      </c>
      <c r="I71" s="27">
        <v>15</v>
      </c>
      <c r="J71" s="24">
        <v>20</v>
      </c>
      <c r="K71" s="24">
        <v>13</v>
      </c>
      <c r="L71" s="24">
        <v>15</v>
      </c>
      <c r="M71" s="24">
        <v>20</v>
      </c>
      <c r="N71" s="128">
        <f t="shared" si="39"/>
        <v>9.75</v>
      </c>
      <c r="O71" s="128">
        <f t="shared" si="40"/>
        <v>15</v>
      </c>
      <c r="P71" s="128">
        <f t="shared" si="41"/>
        <v>15</v>
      </c>
      <c r="Q71" s="190"/>
      <c r="R71" s="190"/>
      <c r="S71" s="190"/>
      <c r="T71" s="197"/>
      <c r="U71" s="197"/>
      <c r="V71" s="206"/>
      <c r="W71" s="8"/>
      <c r="X71" s="3"/>
      <c r="Y71" s="2"/>
    </row>
    <row r="72" spans="1:25" x14ac:dyDescent="0.25">
      <c r="A72" s="158"/>
      <c r="B72" s="199"/>
      <c r="C72" s="218"/>
      <c r="D72" s="218"/>
      <c r="E72" s="218"/>
      <c r="F72" s="13" t="s">
        <v>87</v>
      </c>
      <c r="G72" s="26">
        <v>517</v>
      </c>
      <c r="H72" s="24">
        <v>5</v>
      </c>
      <c r="I72" s="27">
        <v>5</v>
      </c>
      <c r="J72" s="24">
        <v>7</v>
      </c>
      <c r="K72" s="24">
        <v>5</v>
      </c>
      <c r="L72" s="27">
        <v>5</v>
      </c>
      <c r="M72" s="24">
        <v>7</v>
      </c>
      <c r="N72" s="128">
        <f t="shared" si="39"/>
        <v>2.585</v>
      </c>
      <c r="O72" s="128">
        <f t="shared" si="40"/>
        <v>3.6190000000000002</v>
      </c>
      <c r="P72" s="128">
        <f t="shared" si="41"/>
        <v>3.6190000000000002</v>
      </c>
      <c r="Q72" s="190"/>
      <c r="R72" s="190"/>
      <c r="S72" s="190"/>
      <c r="T72" s="197"/>
      <c r="U72" s="197"/>
      <c r="V72" s="206"/>
      <c r="W72" s="8"/>
      <c r="X72" s="3"/>
      <c r="Y72" s="2"/>
    </row>
    <row r="73" spans="1:25" ht="15.75" x14ac:dyDescent="0.25">
      <c r="A73" s="158"/>
      <c r="B73" s="199"/>
      <c r="C73" s="218"/>
      <c r="D73" s="218"/>
      <c r="E73" s="218"/>
      <c r="F73" s="15" t="s">
        <v>19</v>
      </c>
      <c r="G73" s="128">
        <v>80</v>
      </c>
      <c r="H73" s="16">
        <v>0.1</v>
      </c>
      <c r="I73" s="27">
        <v>0.1</v>
      </c>
      <c r="J73" s="16">
        <v>0.1</v>
      </c>
      <c r="K73" s="16">
        <v>0.1</v>
      </c>
      <c r="L73" s="27">
        <v>0.1</v>
      </c>
      <c r="M73" s="16">
        <v>0.1</v>
      </c>
      <c r="N73" s="128">
        <f t="shared" si="39"/>
        <v>8.0000000000000002E-3</v>
      </c>
      <c r="O73" s="128">
        <f t="shared" si="40"/>
        <v>8.0000000000000002E-3</v>
      </c>
      <c r="P73" s="128">
        <f t="shared" si="41"/>
        <v>8.0000000000000002E-3</v>
      </c>
      <c r="Q73" s="190"/>
      <c r="R73" s="190"/>
      <c r="S73" s="190"/>
      <c r="T73" s="197"/>
      <c r="U73" s="197"/>
      <c r="V73" s="206"/>
      <c r="W73" s="8"/>
      <c r="X73" s="3"/>
      <c r="Y73" s="2"/>
    </row>
    <row r="74" spans="1:25" ht="15.75" customHeight="1" x14ac:dyDescent="0.25">
      <c r="A74" s="158"/>
      <c r="B74" s="199"/>
      <c r="C74" s="218"/>
      <c r="D74" s="218"/>
      <c r="E74" s="218"/>
      <c r="F74" s="13" t="s">
        <v>12</v>
      </c>
      <c r="G74" s="128">
        <v>791</v>
      </c>
      <c r="H74" s="14">
        <v>1</v>
      </c>
      <c r="I74" s="27">
        <v>3</v>
      </c>
      <c r="J74" s="14">
        <v>1</v>
      </c>
      <c r="K74" s="14">
        <v>1</v>
      </c>
      <c r="L74" s="27">
        <v>3</v>
      </c>
      <c r="M74" s="14">
        <v>1</v>
      </c>
      <c r="N74" s="128">
        <f t="shared" si="39"/>
        <v>0.79100000000000004</v>
      </c>
      <c r="O74" s="128">
        <f t="shared" si="40"/>
        <v>0.79100000000000004</v>
      </c>
      <c r="P74" s="128">
        <f t="shared" si="41"/>
        <v>0.79100000000000004</v>
      </c>
      <c r="Q74" s="191"/>
      <c r="R74" s="191"/>
      <c r="S74" s="191"/>
      <c r="T74" s="198"/>
      <c r="U74" s="198"/>
      <c r="V74" s="207"/>
      <c r="W74" s="8"/>
      <c r="X74" s="3"/>
      <c r="Y74" s="2"/>
    </row>
    <row r="75" spans="1:25" ht="15.75" customHeight="1" x14ac:dyDescent="0.25">
      <c r="A75" s="158"/>
      <c r="B75" s="199" t="s">
        <v>65</v>
      </c>
      <c r="C75" s="218">
        <v>20</v>
      </c>
      <c r="D75" s="218">
        <v>20</v>
      </c>
      <c r="E75" s="218">
        <v>20</v>
      </c>
      <c r="F75" s="15" t="s">
        <v>62</v>
      </c>
      <c r="G75" s="128">
        <v>417</v>
      </c>
      <c r="H75" s="28">
        <v>10</v>
      </c>
      <c r="I75" s="28">
        <v>10</v>
      </c>
      <c r="J75" s="28">
        <v>10</v>
      </c>
      <c r="K75" s="28">
        <v>10</v>
      </c>
      <c r="L75" s="28">
        <v>10</v>
      </c>
      <c r="M75" s="28">
        <v>10</v>
      </c>
      <c r="N75" s="128">
        <f t="shared" si="39"/>
        <v>4.17</v>
      </c>
      <c r="O75" s="128">
        <f t="shared" ref="O75:O82" si="43">I75*G75/1000</f>
        <v>4.17</v>
      </c>
      <c r="P75" s="128">
        <f t="shared" si="41"/>
        <v>4.17</v>
      </c>
      <c r="Q75" s="189">
        <f>SUM(N75:N78)</f>
        <v>22.415999999999997</v>
      </c>
      <c r="R75" s="189">
        <f t="shared" ref="R75:S75" si="44">SUM(O75:O78)</f>
        <v>22.415999999999997</v>
      </c>
      <c r="S75" s="189">
        <f t="shared" si="44"/>
        <v>22.415999999999997</v>
      </c>
      <c r="T75" s="196">
        <f>Q75*1.5</f>
        <v>33.623999999999995</v>
      </c>
      <c r="U75" s="196">
        <f>R75*1.5</f>
        <v>33.623999999999995</v>
      </c>
      <c r="V75" s="208">
        <f>S75*1.5</f>
        <v>33.623999999999995</v>
      </c>
      <c r="W75" s="8"/>
      <c r="X75" s="3"/>
      <c r="Y75" s="2"/>
    </row>
    <row r="76" spans="1:25" ht="15.75" customHeight="1" x14ac:dyDescent="0.25">
      <c r="A76" s="158"/>
      <c r="B76" s="199"/>
      <c r="C76" s="218"/>
      <c r="D76" s="218"/>
      <c r="E76" s="218"/>
      <c r="F76" s="15" t="s">
        <v>66</v>
      </c>
      <c r="G76" s="128">
        <v>222</v>
      </c>
      <c r="H76" s="28">
        <v>3</v>
      </c>
      <c r="I76" s="28">
        <v>3</v>
      </c>
      <c r="J76" s="28">
        <v>3</v>
      </c>
      <c r="K76" s="28">
        <v>3</v>
      </c>
      <c r="L76" s="28">
        <v>3</v>
      </c>
      <c r="M76" s="28">
        <v>3</v>
      </c>
      <c r="N76" s="128">
        <f t="shared" si="39"/>
        <v>0.66600000000000004</v>
      </c>
      <c r="O76" s="128">
        <f t="shared" si="43"/>
        <v>0.66600000000000004</v>
      </c>
      <c r="P76" s="128">
        <f t="shared" si="41"/>
        <v>0.66600000000000004</v>
      </c>
      <c r="Q76" s="190"/>
      <c r="R76" s="190"/>
      <c r="S76" s="190"/>
      <c r="T76" s="197"/>
      <c r="U76" s="197"/>
      <c r="V76" s="206"/>
      <c r="W76" s="8"/>
      <c r="X76" s="3"/>
      <c r="Y76" s="2"/>
    </row>
    <row r="77" spans="1:25" ht="15.75" customHeight="1" x14ac:dyDescent="0.25">
      <c r="A77" s="158"/>
      <c r="B77" s="199"/>
      <c r="C77" s="218"/>
      <c r="D77" s="218"/>
      <c r="E77" s="218"/>
      <c r="F77" s="15" t="s">
        <v>14</v>
      </c>
      <c r="G77" s="128">
        <v>4560</v>
      </c>
      <c r="H77" s="28">
        <v>3</v>
      </c>
      <c r="I77" s="28">
        <v>3</v>
      </c>
      <c r="J77" s="28">
        <v>3</v>
      </c>
      <c r="K77" s="28">
        <v>3</v>
      </c>
      <c r="L77" s="28">
        <v>3</v>
      </c>
      <c r="M77" s="28">
        <v>3</v>
      </c>
      <c r="N77" s="128">
        <f t="shared" si="39"/>
        <v>13.68</v>
      </c>
      <c r="O77" s="128">
        <f t="shared" si="43"/>
        <v>13.68</v>
      </c>
      <c r="P77" s="128">
        <f t="shared" si="41"/>
        <v>13.68</v>
      </c>
      <c r="Q77" s="190"/>
      <c r="R77" s="190"/>
      <c r="S77" s="190"/>
      <c r="T77" s="197"/>
      <c r="U77" s="197"/>
      <c r="V77" s="206"/>
      <c r="W77" s="8"/>
      <c r="X77" s="3"/>
      <c r="Y77" s="2"/>
    </row>
    <row r="78" spans="1:25" ht="15.75" customHeight="1" thickBot="1" x14ac:dyDescent="0.3">
      <c r="A78" s="158"/>
      <c r="B78" s="199"/>
      <c r="C78" s="218"/>
      <c r="D78" s="218"/>
      <c r="E78" s="218"/>
      <c r="F78" s="15" t="s">
        <v>69</v>
      </c>
      <c r="G78" s="128">
        <v>1300</v>
      </c>
      <c r="H78" s="28">
        <v>3</v>
      </c>
      <c r="I78" s="28">
        <v>3</v>
      </c>
      <c r="J78" s="28">
        <v>3</v>
      </c>
      <c r="K78" s="28">
        <v>3</v>
      </c>
      <c r="L78" s="28">
        <v>3</v>
      </c>
      <c r="M78" s="28">
        <v>3</v>
      </c>
      <c r="N78" s="128">
        <f t="shared" si="39"/>
        <v>3.9</v>
      </c>
      <c r="O78" s="128">
        <f t="shared" si="43"/>
        <v>3.9</v>
      </c>
      <c r="P78" s="128">
        <f t="shared" si="41"/>
        <v>3.9</v>
      </c>
      <c r="Q78" s="191"/>
      <c r="R78" s="191"/>
      <c r="S78" s="191"/>
      <c r="T78" s="198"/>
      <c r="U78" s="198"/>
      <c r="V78" s="207"/>
      <c r="W78" s="8"/>
      <c r="X78" s="3"/>
      <c r="Y78" s="2"/>
    </row>
    <row r="79" spans="1:25" ht="15.75" customHeight="1" x14ac:dyDescent="0.25">
      <c r="A79" s="158"/>
      <c r="B79" s="199" t="s">
        <v>85</v>
      </c>
      <c r="C79" s="200">
        <v>130</v>
      </c>
      <c r="D79" s="200">
        <v>150</v>
      </c>
      <c r="E79" s="200">
        <v>180</v>
      </c>
      <c r="F79" s="20" t="s">
        <v>70</v>
      </c>
      <c r="G79" s="128">
        <v>613</v>
      </c>
      <c r="H79" s="14">
        <v>45.5</v>
      </c>
      <c r="I79" s="14">
        <v>52.5</v>
      </c>
      <c r="J79" s="14">
        <v>63</v>
      </c>
      <c r="K79" s="14">
        <v>45.5</v>
      </c>
      <c r="L79" s="14">
        <v>52.5</v>
      </c>
      <c r="M79" s="14">
        <v>63</v>
      </c>
      <c r="N79" s="128">
        <f t="shared" si="39"/>
        <v>27.891500000000001</v>
      </c>
      <c r="O79" s="128">
        <f t="shared" si="43"/>
        <v>32.182499999999997</v>
      </c>
      <c r="P79" s="128">
        <f t="shared" si="41"/>
        <v>38.619</v>
      </c>
      <c r="Q79" s="189">
        <f>SUM(O79:O81)</f>
        <v>54.998499999999993</v>
      </c>
      <c r="R79" s="189">
        <f t="shared" ref="R79:S79" si="45">SUM(P79:P81)</f>
        <v>61.442999999999998</v>
      </c>
      <c r="S79" s="189">
        <f t="shared" si="45"/>
        <v>54.998499999999993</v>
      </c>
      <c r="T79" s="192">
        <f>(Q79*1.5)</f>
        <v>82.497749999999996</v>
      </c>
      <c r="U79" s="192">
        <f>(R79*1.5)</f>
        <v>92.164500000000004</v>
      </c>
      <c r="V79" s="192">
        <f>(S79*1.5)</f>
        <v>82.497749999999996</v>
      </c>
      <c r="W79" s="8"/>
      <c r="X79" s="3"/>
      <c r="Y79" s="2"/>
    </row>
    <row r="80" spans="1:25" ht="15.75" customHeight="1" x14ac:dyDescent="0.25">
      <c r="A80" s="158"/>
      <c r="B80" s="199"/>
      <c r="C80" s="200"/>
      <c r="D80" s="200"/>
      <c r="E80" s="200"/>
      <c r="F80" s="15" t="s">
        <v>19</v>
      </c>
      <c r="G80" s="128">
        <v>80</v>
      </c>
      <c r="H80" s="16">
        <v>0.1</v>
      </c>
      <c r="I80" s="16">
        <v>0.2</v>
      </c>
      <c r="J80" s="16">
        <v>0.3</v>
      </c>
      <c r="K80" s="16">
        <v>0.1</v>
      </c>
      <c r="L80" s="16">
        <v>0.2</v>
      </c>
      <c r="M80" s="16">
        <v>0.3</v>
      </c>
      <c r="N80" s="128">
        <f t="shared" si="39"/>
        <v>8.0000000000000002E-3</v>
      </c>
      <c r="O80" s="128">
        <f t="shared" si="43"/>
        <v>1.6E-2</v>
      </c>
      <c r="P80" s="128">
        <f t="shared" si="41"/>
        <v>2.4E-2</v>
      </c>
      <c r="Q80" s="190"/>
      <c r="R80" s="190"/>
      <c r="S80" s="190"/>
      <c r="T80" s="193"/>
      <c r="U80" s="193"/>
      <c r="V80" s="193"/>
      <c r="W80" s="8"/>
      <c r="X80" s="3"/>
      <c r="Y80" s="2"/>
    </row>
    <row r="81" spans="1:25" ht="15.75" customHeight="1" thickBot="1" x14ac:dyDescent="0.3">
      <c r="A81" s="158"/>
      <c r="B81" s="199"/>
      <c r="C81" s="200"/>
      <c r="D81" s="200"/>
      <c r="E81" s="200"/>
      <c r="F81" s="13" t="s">
        <v>14</v>
      </c>
      <c r="G81" s="128">
        <v>4560</v>
      </c>
      <c r="H81" s="14">
        <v>5</v>
      </c>
      <c r="I81" s="14">
        <v>5</v>
      </c>
      <c r="J81" s="14">
        <v>5</v>
      </c>
      <c r="K81" s="14">
        <v>5</v>
      </c>
      <c r="L81" s="14">
        <v>5</v>
      </c>
      <c r="M81" s="14">
        <v>5</v>
      </c>
      <c r="N81" s="128">
        <f t="shared" si="39"/>
        <v>22.8</v>
      </c>
      <c r="O81" s="128">
        <f t="shared" si="43"/>
        <v>22.8</v>
      </c>
      <c r="P81" s="128">
        <f t="shared" si="41"/>
        <v>22.8</v>
      </c>
      <c r="Q81" s="191"/>
      <c r="R81" s="191"/>
      <c r="S81" s="191"/>
      <c r="T81" s="194"/>
      <c r="U81" s="194"/>
      <c r="V81" s="194"/>
      <c r="W81" s="8"/>
      <c r="X81" s="3"/>
      <c r="Y81" s="2"/>
    </row>
    <row r="82" spans="1:25" ht="15.75" customHeight="1" x14ac:dyDescent="0.25">
      <c r="A82" s="158"/>
      <c r="B82" s="29" t="s">
        <v>111</v>
      </c>
      <c r="C82" s="127">
        <v>20</v>
      </c>
      <c r="D82" s="127">
        <v>25</v>
      </c>
      <c r="E82" s="127">
        <v>30</v>
      </c>
      <c r="F82" s="30" t="s">
        <v>110</v>
      </c>
      <c r="G82" s="128">
        <v>1000</v>
      </c>
      <c r="H82" s="16">
        <v>22</v>
      </c>
      <c r="I82" s="16">
        <v>27</v>
      </c>
      <c r="J82" s="16">
        <v>32</v>
      </c>
      <c r="K82" s="16">
        <v>20</v>
      </c>
      <c r="L82" s="31">
        <v>25</v>
      </c>
      <c r="M82" s="31">
        <v>30</v>
      </c>
      <c r="N82" s="128">
        <f t="shared" si="39"/>
        <v>22</v>
      </c>
      <c r="O82" s="128">
        <f t="shared" si="43"/>
        <v>27</v>
      </c>
      <c r="P82" s="128">
        <f t="shared" si="41"/>
        <v>32</v>
      </c>
      <c r="Q82" s="101">
        <f>N82</f>
        <v>22</v>
      </c>
      <c r="R82" s="101">
        <f t="shared" ref="R82:S82" si="46">O82</f>
        <v>27</v>
      </c>
      <c r="S82" s="101">
        <f t="shared" si="46"/>
        <v>32</v>
      </c>
      <c r="T82" s="102">
        <f t="shared" ref="T82:V83" si="47">Q82*1.5</f>
        <v>33</v>
      </c>
      <c r="U82" s="102">
        <f t="shared" si="47"/>
        <v>40.5</v>
      </c>
      <c r="V82" s="102">
        <f t="shared" si="47"/>
        <v>48</v>
      </c>
      <c r="W82" s="8"/>
      <c r="X82" s="3"/>
      <c r="Y82" s="2"/>
    </row>
    <row r="83" spans="1:25" ht="18" customHeight="1" x14ac:dyDescent="0.25">
      <c r="A83" s="158"/>
      <c r="B83" s="199" t="s">
        <v>27</v>
      </c>
      <c r="C83" s="218">
        <v>200</v>
      </c>
      <c r="D83" s="218">
        <v>200</v>
      </c>
      <c r="E83" s="218">
        <v>200</v>
      </c>
      <c r="F83" s="13" t="s">
        <v>28</v>
      </c>
      <c r="G83" s="128">
        <v>751</v>
      </c>
      <c r="H83" s="126">
        <v>143</v>
      </c>
      <c r="I83" s="126">
        <v>143</v>
      </c>
      <c r="J83" s="126">
        <v>143</v>
      </c>
      <c r="K83" s="126">
        <v>100</v>
      </c>
      <c r="L83" s="126">
        <v>100</v>
      </c>
      <c r="M83" s="126">
        <v>100</v>
      </c>
      <c r="N83" s="128">
        <f>H83*G83/1000</f>
        <v>107.393</v>
      </c>
      <c r="O83" s="128">
        <f>I83*G83/1000</f>
        <v>107.393</v>
      </c>
      <c r="P83" s="128">
        <f>J83*G83/1000</f>
        <v>107.393</v>
      </c>
      <c r="Q83" s="189">
        <f>SUM(N83:N84)</f>
        <v>108.66800000000001</v>
      </c>
      <c r="R83" s="189">
        <f t="shared" ref="R83:S83" si="48">SUM(O83:O84)</f>
        <v>108.66800000000001</v>
      </c>
      <c r="S83" s="189">
        <f t="shared" si="48"/>
        <v>108.66800000000001</v>
      </c>
      <c r="T83" s="196">
        <f t="shared" si="47"/>
        <v>163.00200000000001</v>
      </c>
      <c r="U83" s="196">
        <f t="shared" si="47"/>
        <v>163.00200000000001</v>
      </c>
      <c r="V83" s="196">
        <f t="shared" si="47"/>
        <v>163.00200000000001</v>
      </c>
      <c r="W83" s="8"/>
      <c r="X83" s="3"/>
      <c r="Y83" s="2"/>
    </row>
    <row r="84" spans="1:25" x14ac:dyDescent="0.25">
      <c r="A84" s="158"/>
      <c r="B84" s="199"/>
      <c r="C84" s="218"/>
      <c r="D84" s="218"/>
      <c r="E84" s="218"/>
      <c r="F84" s="32" t="s">
        <v>29</v>
      </c>
      <c r="G84" s="128">
        <v>425</v>
      </c>
      <c r="H84" s="14">
        <v>3</v>
      </c>
      <c r="I84" s="14">
        <v>3</v>
      </c>
      <c r="J84" s="14">
        <v>3</v>
      </c>
      <c r="K84" s="14">
        <v>3</v>
      </c>
      <c r="L84" s="14">
        <v>3</v>
      </c>
      <c r="M84" s="14">
        <v>3</v>
      </c>
      <c r="N84" s="128">
        <f>H84*G84/1000</f>
        <v>1.2749999999999999</v>
      </c>
      <c r="O84" s="128">
        <f>I84*G84/1000</f>
        <v>1.2749999999999999</v>
      </c>
      <c r="P84" s="128">
        <f>J84*G84/1000</f>
        <v>1.2749999999999999</v>
      </c>
      <c r="Q84" s="191"/>
      <c r="R84" s="191"/>
      <c r="S84" s="191"/>
      <c r="T84" s="198"/>
      <c r="U84" s="198"/>
      <c r="V84" s="198"/>
      <c r="W84" s="8"/>
      <c r="X84" s="3"/>
      <c r="Y84" s="2"/>
    </row>
    <row r="85" spans="1:25" ht="30" x14ac:dyDescent="0.25">
      <c r="A85" s="158"/>
      <c r="B85" s="25" t="s">
        <v>98</v>
      </c>
      <c r="C85" s="24">
        <v>30</v>
      </c>
      <c r="D85" s="24">
        <v>50</v>
      </c>
      <c r="E85" s="24">
        <v>50</v>
      </c>
      <c r="F85" s="25" t="s">
        <v>98</v>
      </c>
      <c r="G85" s="126">
        <v>550</v>
      </c>
      <c r="H85" s="14">
        <v>30</v>
      </c>
      <c r="I85" s="14">
        <v>50</v>
      </c>
      <c r="J85" s="14">
        <v>50</v>
      </c>
      <c r="K85" s="14">
        <v>30</v>
      </c>
      <c r="L85" s="14">
        <v>50</v>
      </c>
      <c r="M85" s="14">
        <v>50</v>
      </c>
      <c r="N85" s="128">
        <f t="shared" si="39"/>
        <v>16.5</v>
      </c>
      <c r="O85" s="128">
        <f>I85*G85/1000</f>
        <v>27.5</v>
      </c>
      <c r="P85" s="128">
        <f t="shared" si="41"/>
        <v>27.5</v>
      </c>
      <c r="Q85" s="101">
        <f>SUM(N85)</f>
        <v>16.5</v>
      </c>
      <c r="R85" s="101">
        <f t="shared" ref="R85:S85" si="49">SUM(O85)</f>
        <v>27.5</v>
      </c>
      <c r="S85" s="101">
        <f t="shared" si="49"/>
        <v>27.5</v>
      </c>
      <c r="T85" s="102">
        <f>Q85*1.5</f>
        <v>24.75</v>
      </c>
      <c r="U85" s="102">
        <f>R85*1.5</f>
        <v>41.25</v>
      </c>
      <c r="V85" s="100">
        <f>S85*1.5</f>
        <v>41.25</v>
      </c>
      <c r="W85" s="8"/>
      <c r="X85" s="3"/>
      <c r="Y85" s="2"/>
    </row>
    <row r="86" spans="1:25" ht="15.75" thickBot="1" x14ac:dyDescent="0.3">
      <c r="A86" s="158"/>
      <c r="B86" s="230" t="s">
        <v>36</v>
      </c>
      <c r="C86" s="216"/>
      <c r="D86" s="216"/>
      <c r="E86" s="216"/>
      <c r="F86" s="216"/>
      <c r="G86" s="216"/>
      <c r="H86" s="216"/>
      <c r="I86" s="216"/>
      <c r="J86" s="216"/>
      <c r="K86" s="216"/>
      <c r="L86" s="216"/>
      <c r="M86" s="216"/>
      <c r="N86" s="216"/>
      <c r="O86" s="216"/>
      <c r="P86" s="216"/>
      <c r="Q86" s="9"/>
      <c r="R86" s="9"/>
      <c r="S86" s="9"/>
      <c r="T86" s="8"/>
      <c r="U86" s="8"/>
      <c r="V86" s="8"/>
      <c r="W86" s="8"/>
      <c r="X86" s="3"/>
      <c r="Y86" s="2"/>
    </row>
    <row r="87" spans="1:25" ht="15" customHeight="1" x14ac:dyDescent="0.25">
      <c r="A87" s="158"/>
      <c r="B87" s="199" t="s">
        <v>122</v>
      </c>
      <c r="C87" s="200">
        <v>70</v>
      </c>
      <c r="D87" s="200">
        <v>90</v>
      </c>
      <c r="E87" s="200">
        <v>100</v>
      </c>
      <c r="F87" s="154" t="s">
        <v>51</v>
      </c>
      <c r="G87" s="128">
        <v>212</v>
      </c>
      <c r="H87" s="14">
        <v>49</v>
      </c>
      <c r="I87" s="14">
        <v>63</v>
      </c>
      <c r="J87" s="14">
        <v>70</v>
      </c>
      <c r="K87" s="14">
        <v>35</v>
      </c>
      <c r="L87" s="14">
        <v>45</v>
      </c>
      <c r="M87" s="14">
        <v>50</v>
      </c>
      <c r="N87" s="128">
        <f t="shared" ref="N87:N109" si="50">H87*G87/1000</f>
        <v>10.388</v>
      </c>
      <c r="O87" s="128">
        <f t="shared" ref="O87:O109" si="51">I87*G87/1000</f>
        <v>13.356</v>
      </c>
      <c r="P87" s="128">
        <f t="shared" ref="P87:P109" si="52">J87*G87/1000</f>
        <v>14.84</v>
      </c>
      <c r="Q87" s="203">
        <f>SUM(N87:N91)</f>
        <v>45.942000000000007</v>
      </c>
      <c r="R87" s="203">
        <f t="shared" ref="R87:S87" si="53">SUM(O87:O91)</f>
        <v>58.557500000000005</v>
      </c>
      <c r="S87" s="203">
        <f t="shared" si="53"/>
        <v>65.063000000000002</v>
      </c>
      <c r="T87" s="204">
        <f>Q87*1.5</f>
        <v>68.913000000000011</v>
      </c>
      <c r="U87" s="204">
        <f>R87*1.5</f>
        <v>87.836250000000007</v>
      </c>
      <c r="V87" s="205">
        <f>S87*1.5</f>
        <v>97.594500000000011</v>
      </c>
      <c r="W87" s="8"/>
      <c r="X87" s="3"/>
      <c r="Y87" s="2"/>
    </row>
    <row r="88" spans="1:25" ht="15.75" customHeight="1" x14ac:dyDescent="0.25">
      <c r="A88" s="158"/>
      <c r="B88" s="199"/>
      <c r="C88" s="200"/>
      <c r="D88" s="200"/>
      <c r="E88" s="200"/>
      <c r="F88" s="37" t="s">
        <v>26</v>
      </c>
      <c r="G88" s="133">
        <v>219</v>
      </c>
      <c r="H88" s="126">
        <v>21</v>
      </c>
      <c r="I88" s="126">
        <v>27</v>
      </c>
      <c r="J88" s="16">
        <v>30</v>
      </c>
      <c r="K88" s="126">
        <v>16</v>
      </c>
      <c r="L88" s="126">
        <v>21</v>
      </c>
      <c r="M88" s="16">
        <v>23</v>
      </c>
      <c r="N88" s="128">
        <f>H88*G90/1000</f>
        <v>16.611000000000001</v>
      </c>
      <c r="O88" s="128">
        <f>I88*G90/1000</f>
        <v>21.356999999999999</v>
      </c>
      <c r="P88" s="128">
        <f>J88*G90/1000</f>
        <v>23.73</v>
      </c>
      <c r="Q88" s="190"/>
      <c r="R88" s="190"/>
      <c r="S88" s="190"/>
      <c r="T88" s="197"/>
      <c r="U88" s="197"/>
      <c r="V88" s="206"/>
      <c r="W88" s="8"/>
      <c r="X88" s="3"/>
      <c r="Y88" s="2"/>
    </row>
    <row r="89" spans="1:25" ht="15.75" customHeight="1" x14ac:dyDescent="0.25">
      <c r="A89" s="158"/>
      <c r="B89" s="199"/>
      <c r="C89" s="200"/>
      <c r="D89" s="200"/>
      <c r="E89" s="200"/>
      <c r="F89" s="13" t="s">
        <v>28</v>
      </c>
      <c r="G89" s="128">
        <v>751</v>
      </c>
      <c r="H89" s="126">
        <v>21</v>
      </c>
      <c r="I89" s="126">
        <v>27</v>
      </c>
      <c r="J89" s="16">
        <v>30</v>
      </c>
      <c r="K89" s="126">
        <v>15</v>
      </c>
      <c r="L89" s="126">
        <v>19</v>
      </c>
      <c r="M89" s="16">
        <v>21</v>
      </c>
      <c r="N89" s="128">
        <f t="shared" si="50"/>
        <v>15.771000000000001</v>
      </c>
      <c r="O89" s="128">
        <f t="shared" si="51"/>
        <v>20.277000000000001</v>
      </c>
      <c r="P89" s="128">
        <f t="shared" si="52"/>
        <v>22.53</v>
      </c>
      <c r="Q89" s="190"/>
      <c r="R89" s="190"/>
      <c r="S89" s="190"/>
      <c r="T89" s="197"/>
      <c r="U89" s="197"/>
      <c r="V89" s="206"/>
      <c r="W89" s="8"/>
      <c r="X89" s="3"/>
      <c r="Y89" s="2"/>
    </row>
    <row r="90" spans="1:25" ht="15.75" customHeight="1" x14ac:dyDescent="0.25">
      <c r="A90" s="158"/>
      <c r="B90" s="199"/>
      <c r="C90" s="200"/>
      <c r="D90" s="200"/>
      <c r="E90" s="200"/>
      <c r="F90" s="13" t="s">
        <v>12</v>
      </c>
      <c r="G90" s="128">
        <v>791</v>
      </c>
      <c r="H90" s="16">
        <v>4</v>
      </c>
      <c r="I90" s="16">
        <v>4.5</v>
      </c>
      <c r="J90" s="16">
        <v>5</v>
      </c>
      <c r="K90" s="16">
        <v>4</v>
      </c>
      <c r="L90" s="16">
        <v>4.5</v>
      </c>
      <c r="M90" s="16">
        <v>5</v>
      </c>
      <c r="N90" s="128">
        <f t="shared" si="50"/>
        <v>3.1640000000000001</v>
      </c>
      <c r="O90" s="128">
        <f t="shared" si="51"/>
        <v>3.5594999999999999</v>
      </c>
      <c r="P90" s="128">
        <f t="shared" si="52"/>
        <v>3.9550000000000001</v>
      </c>
      <c r="Q90" s="190"/>
      <c r="R90" s="190"/>
      <c r="S90" s="190"/>
      <c r="T90" s="197"/>
      <c r="U90" s="197"/>
      <c r="V90" s="206"/>
      <c r="W90" s="8"/>
      <c r="X90" s="3"/>
      <c r="Y90" s="2"/>
    </row>
    <row r="91" spans="1:25" ht="15.75" x14ac:dyDescent="0.25">
      <c r="A91" s="158"/>
      <c r="B91" s="199"/>
      <c r="C91" s="200"/>
      <c r="D91" s="200"/>
      <c r="E91" s="200"/>
      <c r="F91" s="15" t="s">
        <v>19</v>
      </c>
      <c r="G91" s="128">
        <v>80</v>
      </c>
      <c r="H91" s="16">
        <v>0.1</v>
      </c>
      <c r="I91" s="16">
        <v>0.1</v>
      </c>
      <c r="J91" s="16">
        <v>0.1</v>
      </c>
      <c r="K91" s="16">
        <v>0.1</v>
      </c>
      <c r="L91" s="16">
        <v>0.1</v>
      </c>
      <c r="M91" s="16">
        <v>0.1</v>
      </c>
      <c r="N91" s="128">
        <f t="shared" si="50"/>
        <v>8.0000000000000002E-3</v>
      </c>
      <c r="O91" s="128">
        <f t="shared" si="51"/>
        <v>8.0000000000000002E-3</v>
      </c>
      <c r="P91" s="128">
        <f t="shared" si="52"/>
        <v>8.0000000000000002E-3</v>
      </c>
      <c r="Q91" s="191"/>
      <c r="R91" s="191"/>
      <c r="S91" s="191"/>
      <c r="T91" s="198"/>
      <c r="U91" s="198"/>
      <c r="V91" s="207"/>
      <c r="W91" s="8"/>
      <c r="X91" s="3"/>
      <c r="Y91" s="2"/>
    </row>
    <row r="92" spans="1:25" x14ac:dyDescent="0.25">
      <c r="A92" s="158"/>
      <c r="B92" s="199" t="s">
        <v>105</v>
      </c>
      <c r="C92" s="209" t="s">
        <v>37</v>
      </c>
      <c r="D92" s="209" t="s">
        <v>39</v>
      </c>
      <c r="E92" s="209" t="s">
        <v>101</v>
      </c>
      <c r="F92" s="32" t="s">
        <v>135</v>
      </c>
      <c r="G92" s="128">
        <v>5650</v>
      </c>
      <c r="H92" s="14">
        <v>50</v>
      </c>
      <c r="I92" s="14">
        <v>65</v>
      </c>
      <c r="J92" s="14">
        <v>80</v>
      </c>
      <c r="K92" s="14">
        <v>47</v>
      </c>
      <c r="L92" s="14">
        <v>58</v>
      </c>
      <c r="M92" s="14">
        <v>69</v>
      </c>
      <c r="N92" s="128">
        <f t="shared" si="50"/>
        <v>282.5</v>
      </c>
      <c r="O92" s="128">
        <f t="shared" si="51"/>
        <v>367.25</v>
      </c>
      <c r="P92" s="128">
        <f t="shared" si="52"/>
        <v>452</v>
      </c>
      <c r="Q92" s="188">
        <f>SUM(N92:N98)</f>
        <v>308.37100000000004</v>
      </c>
      <c r="R92" s="188">
        <f>SUM(O92:O98)</f>
        <v>399.72099999999995</v>
      </c>
      <c r="S92" s="188">
        <f>SUM(P92:P98)</f>
        <v>491.13599999999997</v>
      </c>
      <c r="T92" s="195">
        <f>Q92*1.5</f>
        <v>462.55650000000003</v>
      </c>
      <c r="U92" s="195">
        <f>R92*1.5</f>
        <v>599.58149999999989</v>
      </c>
      <c r="V92" s="195">
        <f>S92*1.5</f>
        <v>736.70399999999995</v>
      </c>
      <c r="W92" s="8"/>
      <c r="X92" s="3"/>
      <c r="Y92" s="2"/>
    </row>
    <row r="93" spans="1:25" x14ac:dyDescent="0.25">
      <c r="A93" s="158"/>
      <c r="B93" s="199"/>
      <c r="C93" s="209"/>
      <c r="D93" s="209"/>
      <c r="E93" s="209"/>
      <c r="F93" s="13" t="s">
        <v>31</v>
      </c>
      <c r="G93" s="128">
        <v>276</v>
      </c>
      <c r="H93" s="14">
        <v>53</v>
      </c>
      <c r="I93" s="14">
        <v>66</v>
      </c>
      <c r="J93" s="14">
        <v>80</v>
      </c>
      <c r="K93" s="14">
        <v>40</v>
      </c>
      <c r="L93" s="14">
        <v>50</v>
      </c>
      <c r="M93" s="14">
        <v>60</v>
      </c>
      <c r="N93" s="128">
        <f t="shared" si="50"/>
        <v>14.628</v>
      </c>
      <c r="O93" s="128">
        <f t="shared" si="51"/>
        <v>18.216000000000001</v>
      </c>
      <c r="P93" s="128">
        <f t="shared" si="52"/>
        <v>22.08</v>
      </c>
      <c r="Q93" s="188"/>
      <c r="R93" s="188"/>
      <c r="S93" s="188"/>
      <c r="T93" s="195"/>
      <c r="U93" s="195"/>
      <c r="V93" s="195"/>
      <c r="W93" s="8"/>
      <c r="X93" s="3"/>
      <c r="Y93" s="2"/>
    </row>
    <row r="94" spans="1:25" x14ac:dyDescent="0.25">
      <c r="A94" s="158"/>
      <c r="B94" s="199"/>
      <c r="C94" s="209"/>
      <c r="D94" s="209"/>
      <c r="E94" s="209"/>
      <c r="F94" s="21" t="s">
        <v>48</v>
      </c>
      <c r="G94" s="128">
        <v>289</v>
      </c>
      <c r="H94" s="14">
        <v>16</v>
      </c>
      <c r="I94" s="14">
        <v>20</v>
      </c>
      <c r="J94" s="14">
        <v>24</v>
      </c>
      <c r="K94" s="14">
        <v>16</v>
      </c>
      <c r="L94" s="14">
        <v>20</v>
      </c>
      <c r="M94" s="14">
        <v>24</v>
      </c>
      <c r="N94" s="128">
        <f t="shared" si="50"/>
        <v>4.6239999999999997</v>
      </c>
      <c r="O94" s="128">
        <f t="shared" si="51"/>
        <v>5.78</v>
      </c>
      <c r="P94" s="128">
        <f t="shared" si="52"/>
        <v>6.9359999999999999</v>
      </c>
      <c r="Q94" s="188"/>
      <c r="R94" s="188"/>
      <c r="S94" s="188"/>
      <c r="T94" s="195"/>
      <c r="U94" s="195"/>
      <c r="V94" s="195"/>
      <c r="W94" s="8"/>
      <c r="X94" s="3"/>
      <c r="Y94" s="2"/>
    </row>
    <row r="95" spans="1:25" ht="18.75" customHeight="1" x14ac:dyDescent="0.25">
      <c r="A95" s="158"/>
      <c r="B95" s="199"/>
      <c r="C95" s="209"/>
      <c r="D95" s="209"/>
      <c r="E95" s="209"/>
      <c r="F95" s="13" t="s">
        <v>10</v>
      </c>
      <c r="G95" s="128">
        <v>219</v>
      </c>
      <c r="H95" s="14">
        <v>10</v>
      </c>
      <c r="I95" s="14">
        <v>13</v>
      </c>
      <c r="J95" s="14">
        <v>15</v>
      </c>
      <c r="K95" s="14">
        <v>8</v>
      </c>
      <c r="L95" s="14">
        <v>10</v>
      </c>
      <c r="M95" s="14">
        <v>12</v>
      </c>
      <c r="N95" s="128">
        <f t="shared" si="50"/>
        <v>2.19</v>
      </c>
      <c r="O95" s="128">
        <f t="shared" si="51"/>
        <v>2.847</v>
      </c>
      <c r="P95" s="128">
        <f t="shared" si="52"/>
        <v>3.2850000000000001</v>
      </c>
      <c r="Q95" s="188"/>
      <c r="R95" s="188"/>
      <c r="S95" s="188"/>
      <c r="T95" s="195"/>
      <c r="U95" s="195"/>
      <c r="V95" s="195"/>
      <c r="W95" s="8"/>
      <c r="X95" s="3"/>
      <c r="Y95" s="2"/>
    </row>
    <row r="96" spans="1:25" ht="18.75" customHeight="1" x14ac:dyDescent="0.25">
      <c r="A96" s="158"/>
      <c r="B96" s="199"/>
      <c r="C96" s="209"/>
      <c r="D96" s="209"/>
      <c r="E96" s="209"/>
      <c r="F96" s="13" t="s">
        <v>11</v>
      </c>
      <c r="G96" s="128">
        <v>204</v>
      </c>
      <c r="H96" s="14">
        <v>10</v>
      </c>
      <c r="I96" s="14">
        <v>12</v>
      </c>
      <c r="J96" s="14">
        <v>14</v>
      </c>
      <c r="K96" s="14">
        <v>8</v>
      </c>
      <c r="L96" s="14">
        <v>10</v>
      </c>
      <c r="M96" s="14">
        <v>12</v>
      </c>
      <c r="N96" s="128">
        <f t="shared" si="50"/>
        <v>2.04</v>
      </c>
      <c r="O96" s="128">
        <f t="shared" si="51"/>
        <v>2.448</v>
      </c>
      <c r="P96" s="128">
        <f t="shared" si="52"/>
        <v>2.8559999999999999</v>
      </c>
      <c r="Q96" s="188"/>
      <c r="R96" s="188"/>
      <c r="S96" s="188"/>
      <c r="T96" s="195"/>
      <c r="U96" s="195"/>
      <c r="V96" s="195"/>
      <c r="W96" s="8"/>
      <c r="X96" s="3"/>
      <c r="Y96" s="2"/>
    </row>
    <row r="97" spans="1:25" ht="18.75" customHeight="1" x14ac:dyDescent="0.25">
      <c r="A97" s="158"/>
      <c r="B97" s="199"/>
      <c r="C97" s="209"/>
      <c r="D97" s="209"/>
      <c r="E97" s="209"/>
      <c r="F97" s="13" t="s">
        <v>12</v>
      </c>
      <c r="G97" s="128">
        <v>791</v>
      </c>
      <c r="H97" s="14">
        <v>3</v>
      </c>
      <c r="I97" s="14">
        <v>4</v>
      </c>
      <c r="J97" s="14">
        <v>5</v>
      </c>
      <c r="K97" s="14">
        <v>5</v>
      </c>
      <c r="L97" s="14">
        <v>5</v>
      </c>
      <c r="M97" s="14">
        <v>7</v>
      </c>
      <c r="N97" s="128">
        <f t="shared" si="50"/>
        <v>2.3730000000000002</v>
      </c>
      <c r="O97" s="128">
        <f t="shared" si="51"/>
        <v>3.1640000000000001</v>
      </c>
      <c r="P97" s="128">
        <f t="shared" si="52"/>
        <v>3.9550000000000001</v>
      </c>
      <c r="Q97" s="188"/>
      <c r="R97" s="188"/>
      <c r="S97" s="188"/>
      <c r="T97" s="195"/>
      <c r="U97" s="195"/>
      <c r="V97" s="195"/>
      <c r="W97" s="8"/>
      <c r="X97" s="3"/>
      <c r="Y97" s="2"/>
    </row>
    <row r="98" spans="1:25" ht="15.75" x14ac:dyDescent="0.25">
      <c r="A98" s="158"/>
      <c r="B98" s="199"/>
      <c r="C98" s="209"/>
      <c r="D98" s="209"/>
      <c r="E98" s="209"/>
      <c r="F98" s="15" t="s">
        <v>19</v>
      </c>
      <c r="G98" s="128">
        <v>80</v>
      </c>
      <c r="H98" s="16">
        <v>0.2</v>
      </c>
      <c r="I98" s="16">
        <v>0.2</v>
      </c>
      <c r="J98" s="16">
        <v>0.3</v>
      </c>
      <c r="K98" s="16">
        <v>0.2</v>
      </c>
      <c r="L98" s="16">
        <v>0.2</v>
      </c>
      <c r="M98" s="16">
        <v>0.3</v>
      </c>
      <c r="N98" s="128">
        <f t="shared" si="50"/>
        <v>1.6E-2</v>
      </c>
      <c r="O98" s="128">
        <f t="shared" si="51"/>
        <v>1.6E-2</v>
      </c>
      <c r="P98" s="128">
        <f t="shared" si="52"/>
        <v>2.4E-2</v>
      </c>
      <c r="Q98" s="188"/>
      <c r="R98" s="188"/>
      <c r="S98" s="188"/>
      <c r="T98" s="195"/>
      <c r="U98" s="195"/>
      <c r="V98" s="195"/>
      <c r="W98" s="8"/>
      <c r="X98" s="3"/>
      <c r="Y98" s="2"/>
    </row>
    <row r="99" spans="1:25" ht="30" x14ac:dyDescent="0.25">
      <c r="A99" s="158"/>
      <c r="B99" s="199" t="s">
        <v>123</v>
      </c>
      <c r="C99" s="200">
        <v>50</v>
      </c>
      <c r="D99" s="200">
        <v>50</v>
      </c>
      <c r="E99" s="200">
        <v>50</v>
      </c>
      <c r="F99" s="132" t="s">
        <v>113</v>
      </c>
      <c r="G99" s="128">
        <v>412</v>
      </c>
      <c r="H99" s="14">
        <v>30</v>
      </c>
      <c r="I99" s="14">
        <v>30</v>
      </c>
      <c r="J99" s="14">
        <v>30</v>
      </c>
      <c r="K99" s="14">
        <v>30</v>
      </c>
      <c r="L99" s="14">
        <v>30</v>
      </c>
      <c r="M99" s="14">
        <v>30</v>
      </c>
      <c r="N99" s="128">
        <f t="shared" si="50"/>
        <v>12.36</v>
      </c>
      <c r="O99" s="128">
        <f t="shared" si="51"/>
        <v>12.36</v>
      </c>
      <c r="P99" s="128">
        <f t="shared" si="52"/>
        <v>12.36</v>
      </c>
      <c r="Q99" s="189">
        <f>SUM(N99:N109)</f>
        <v>64.385499999999993</v>
      </c>
      <c r="R99" s="189">
        <f>SUM(O99:O109)</f>
        <v>64.385499999999993</v>
      </c>
      <c r="S99" s="189">
        <f>SUM(P99:P109)</f>
        <v>64.385499999999993</v>
      </c>
      <c r="T99" s="195">
        <f>Q99*1.5</f>
        <v>96.578249999999997</v>
      </c>
      <c r="U99" s="196">
        <f>R99*1.5</f>
        <v>96.578249999999997</v>
      </c>
      <c r="V99" s="195">
        <f>S99*1.5</f>
        <v>96.578249999999997</v>
      </c>
      <c r="W99" s="8"/>
      <c r="X99" s="3"/>
      <c r="Y99" s="2"/>
    </row>
    <row r="100" spans="1:25" ht="30" x14ac:dyDescent="0.25">
      <c r="A100" s="158"/>
      <c r="B100" s="199"/>
      <c r="C100" s="200"/>
      <c r="D100" s="200"/>
      <c r="E100" s="200"/>
      <c r="F100" s="132" t="s">
        <v>114</v>
      </c>
      <c r="G100" s="128">
        <v>412</v>
      </c>
      <c r="H100" s="14">
        <v>2</v>
      </c>
      <c r="I100" s="14">
        <v>2</v>
      </c>
      <c r="J100" s="14">
        <v>2</v>
      </c>
      <c r="K100" s="14">
        <v>2</v>
      </c>
      <c r="L100" s="14">
        <v>2</v>
      </c>
      <c r="M100" s="14">
        <v>2</v>
      </c>
      <c r="N100" s="128">
        <f t="shared" si="50"/>
        <v>0.82399999999999995</v>
      </c>
      <c r="O100" s="128">
        <f t="shared" si="51"/>
        <v>0.82399999999999995</v>
      </c>
      <c r="P100" s="128">
        <f t="shared" si="52"/>
        <v>0.82399999999999995</v>
      </c>
      <c r="Q100" s="190"/>
      <c r="R100" s="190"/>
      <c r="S100" s="190"/>
      <c r="T100" s="195"/>
      <c r="U100" s="197"/>
      <c r="V100" s="195"/>
      <c r="W100" s="8"/>
      <c r="X100" s="3"/>
      <c r="Y100" s="2"/>
    </row>
    <row r="101" spans="1:25" x14ac:dyDescent="0.25">
      <c r="A101" s="158"/>
      <c r="B101" s="199"/>
      <c r="C101" s="200"/>
      <c r="D101" s="200"/>
      <c r="E101" s="200"/>
      <c r="F101" s="132" t="s">
        <v>29</v>
      </c>
      <c r="G101" s="128">
        <v>425</v>
      </c>
      <c r="H101" s="14">
        <v>4</v>
      </c>
      <c r="I101" s="14">
        <v>4</v>
      </c>
      <c r="J101" s="14">
        <v>4</v>
      </c>
      <c r="K101" s="14">
        <v>4</v>
      </c>
      <c r="L101" s="14">
        <v>4</v>
      </c>
      <c r="M101" s="14">
        <v>4</v>
      </c>
      <c r="N101" s="128">
        <f t="shared" si="50"/>
        <v>1.7</v>
      </c>
      <c r="O101" s="128">
        <f t="shared" si="51"/>
        <v>1.7</v>
      </c>
      <c r="P101" s="128">
        <f t="shared" si="52"/>
        <v>1.7</v>
      </c>
      <c r="Q101" s="190"/>
      <c r="R101" s="190"/>
      <c r="S101" s="190"/>
      <c r="T101" s="195"/>
      <c r="U101" s="197"/>
      <c r="V101" s="195"/>
      <c r="W101" s="8"/>
      <c r="X101" s="3"/>
      <c r="Y101" s="2"/>
    </row>
    <row r="102" spans="1:25" x14ac:dyDescent="0.25">
      <c r="A102" s="158"/>
      <c r="B102" s="199"/>
      <c r="C102" s="200"/>
      <c r="D102" s="200"/>
      <c r="E102" s="200"/>
      <c r="F102" s="132" t="s">
        <v>115</v>
      </c>
      <c r="G102" s="128">
        <v>4560</v>
      </c>
      <c r="H102" s="14">
        <v>1</v>
      </c>
      <c r="I102" s="14">
        <v>1</v>
      </c>
      <c r="J102" s="14">
        <v>1</v>
      </c>
      <c r="K102" s="14">
        <v>1</v>
      </c>
      <c r="L102" s="14">
        <v>1</v>
      </c>
      <c r="M102" s="14">
        <v>1</v>
      </c>
      <c r="N102" s="128">
        <f t="shared" si="50"/>
        <v>4.5599999999999996</v>
      </c>
      <c r="O102" s="128">
        <f t="shared" si="51"/>
        <v>4.5599999999999996</v>
      </c>
      <c r="P102" s="128">
        <f t="shared" si="52"/>
        <v>4.5599999999999996</v>
      </c>
      <c r="Q102" s="190"/>
      <c r="R102" s="190"/>
      <c r="S102" s="190"/>
      <c r="T102" s="195"/>
      <c r="U102" s="197"/>
      <c r="V102" s="195"/>
      <c r="W102" s="8"/>
      <c r="X102" s="3"/>
      <c r="Y102" s="2"/>
    </row>
    <row r="103" spans="1:25" x14ac:dyDescent="0.25">
      <c r="A103" s="158"/>
      <c r="B103" s="199"/>
      <c r="C103" s="200"/>
      <c r="D103" s="200"/>
      <c r="E103" s="200"/>
      <c r="F103" s="132" t="s">
        <v>119</v>
      </c>
      <c r="G103" s="128">
        <v>517</v>
      </c>
      <c r="H103" s="14">
        <v>5</v>
      </c>
      <c r="I103" s="14">
        <v>5</v>
      </c>
      <c r="J103" s="14">
        <v>5</v>
      </c>
      <c r="K103" s="14">
        <v>5</v>
      </c>
      <c r="L103" s="14">
        <v>5</v>
      </c>
      <c r="M103" s="14">
        <v>5</v>
      </c>
      <c r="N103" s="128">
        <f t="shared" si="50"/>
        <v>2.585</v>
      </c>
      <c r="O103" s="128">
        <f t="shared" si="51"/>
        <v>2.585</v>
      </c>
      <c r="P103" s="128">
        <f t="shared" si="52"/>
        <v>2.585</v>
      </c>
      <c r="Q103" s="190"/>
      <c r="R103" s="190"/>
      <c r="S103" s="190"/>
      <c r="T103" s="195"/>
      <c r="U103" s="197"/>
      <c r="V103" s="195"/>
      <c r="W103" s="8"/>
      <c r="X103" s="3"/>
      <c r="Y103" s="2"/>
    </row>
    <row r="104" spans="1:25" x14ac:dyDescent="0.25">
      <c r="A104" s="158"/>
      <c r="B104" s="199"/>
      <c r="C104" s="200"/>
      <c r="D104" s="200"/>
      <c r="E104" s="200"/>
      <c r="F104" s="132" t="s">
        <v>52</v>
      </c>
      <c r="G104" s="128">
        <v>417</v>
      </c>
      <c r="H104" s="14">
        <v>9</v>
      </c>
      <c r="I104" s="14">
        <v>9</v>
      </c>
      <c r="J104" s="14">
        <v>9</v>
      </c>
      <c r="K104" s="14">
        <v>9</v>
      </c>
      <c r="L104" s="14">
        <v>9</v>
      </c>
      <c r="M104" s="14">
        <v>9</v>
      </c>
      <c r="N104" s="128">
        <f t="shared" si="50"/>
        <v>3.7530000000000001</v>
      </c>
      <c r="O104" s="128">
        <f t="shared" si="51"/>
        <v>3.7530000000000001</v>
      </c>
      <c r="P104" s="128">
        <f t="shared" si="52"/>
        <v>3.7530000000000001</v>
      </c>
      <c r="Q104" s="190"/>
      <c r="R104" s="190"/>
      <c r="S104" s="190"/>
      <c r="T104" s="195"/>
      <c r="U104" s="197"/>
      <c r="V104" s="195"/>
      <c r="W104" s="8"/>
      <c r="X104" s="3"/>
      <c r="Y104" s="2"/>
    </row>
    <row r="105" spans="1:25" x14ac:dyDescent="0.25">
      <c r="A105" s="158"/>
      <c r="B105" s="199"/>
      <c r="C105" s="200"/>
      <c r="D105" s="200"/>
      <c r="E105" s="200"/>
      <c r="F105" s="132" t="s">
        <v>124</v>
      </c>
      <c r="G105" s="128">
        <v>2462</v>
      </c>
      <c r="H105" s="14">
        <v>13</v>
      </c>
      <c r="I105" s="14">
        <v>13</v>
      </c>
      <c r="J105" s="14">
        <v>13</v>
      </c>
      <c r="K105" s="14">
        <v>13</v>
      </c>
      <c r="L105" s="14">
        <v>13</v>
      </c>
      <c r="M105" s="14">
        <v>13</v>
      </c>
      <c r="N105" s="128">
        <f t="shared" si="50"/>
        <v>32.006</v>
      </c>
      <c r="O105" s="128">
        <f t="shared" si="51"/>
        <v>32.006</v>
      </c>
      <c r="P105" s="128">
        <f t="shared" si="52"/>
        <v>32.006</v>
      </c>
      <c r="Q105" s="190"/>
      <c r="R105" s="190"/>
      <c r="S105" s="190"/>
      <c r="T105" s="195"/>
      <c r="U105" s="197"/>
      <c r="V105" s="195"/>
      <c r="W105" s="8"/>
      <c r="X105" s="3"/>
      <c r="Y105" s="2"/>
    </row>
    <row r="106" spans="1:25" x14ac:dyDescent="0.25">
      <c r="A106" s="158"/>
      <c r="B106" s="199"/>
      <c r="C106" s="200"/>
      <c r="D106" s="200"/>
      <c r="E106" s="200"/>
      <c r="F106" s="132" t="s">
        <v>116</v>
      </c>
      <c r="G106" s="128">
        <v>5895</v>
      </c>
      <c r="H106" s="14">
        <v>1</v>
      </c>
      <c r="I106" s="14">
        <v>1</v>
      </c>
      <c r="J106" s="14">
        <v>1</v>
      </c>
      <c r="K106" s="14">
        <v>1</v>
      </c>
      <c r="L106" s="14">
        <v>1</v>
      </c>
      <c r="M106" s="14">
        <v>1</v>
      </c>
      <c r="N106" s="128">
        <f t="shared" si="50"/>
        <v>5.8949999999999996</v>
      </c>
      <c r="O106" s="128">
        <f t="shared" si="51"/>
        <v>5.8949999999999996</v>
      </c>
      <c r="P106" s="128">
        <f t="shared" si="52"/>
        <v>5.8949999999999996</v>
      </c>
      <c r="Q106" s="190"/>
      <c r="R106" s="190"/>
      <c r="S106" s="190"/>
      <c r="T106" s="195"/>
      <c r="U106" s="197"/>
      <c r="V106" s="195"/>
      <c r="W106" s="8"/>
      <c r="X106" s="3"/>
      <c r="Y106" s="2"/>
    </row>
    <row r="107" spans="1:25" x14ac:dyDescent="0.25">
      <c r="A107" s="158"/>
      <c r="B107" s="199"/>
      <c r="C107" s="200"/>
      <c r="D107" s="200"/>
      <c r="E107" s="200"/>
      <c r="F107" s="132" t="s">
        <v>117</v>
      </c>
      <c r="G107" s="128">
        <v>80</v>
      </c>
      <c r="H107" s="16">
        <v>0.2</v>
      </c>
      <c r="I107" s="16">
        <v>0.2</v>
      </c>
      <c r="J107" s="16">
        <v>0.2</v>
      </c>
      <c r="K107" s="16">
        <v>0.2</v>
      </c>
      <c r="L107" s="16">
        <v>0.2</v>
      </c>
      <c r="M107" s="16">
        <v>0.2</v>
      </c>
      <c r="N107" s="128">
        <f t="shared" si="50"/>
        <v>1.6E-2</v>
      </c>
      <c r="O107" s="128">
        <f t="shared" si="51"/>
        <v>1.6E-2</v>
      </c>
      <c r="P107" s="128">
        <f t="shared" si="52"/>
        <v>1.6E-2</v>
      </c>
      <c r="Q107" s="190"/>
      <c r="R107" s="190"/>
      <c r="S107" s="190"/>
      <c r="T107" s="195"/>
      <c r="U107" s="197"/>
      <c r="V107" s="195"/>
      <c r="W107" s="8"/>
      <c r="X107" s="3"/>
      <c r="Y107" s="2"/>
    </row>
    <row r="108" spans="1:25" x14ac:dyDescent="0.25">
      <c r="A108" s="158"/>
      <c r="B108" s="199"/>
      <c r="C108" s="200"/>
      <c r="D108" s="200"/>
      <c r="E108" s="200"/>
      <c r="F108" s="132" t="s">
        <v>118</v>
      </c>
      <c r="G108" s="128">
        <v>5650</v>
      </c>
      <c r="H108" s="128">
        <v>0.03</v>
      </c>
      <c r="I108" s="128">
        <v>0.03</v>
      </c>
      <c r="J108" s="128">
        <v>0.03</v>
      </c>
      <c r="K108" s="128">
        <v>0.03</v>
      </c>
      <c r="L108" s="128">
        <v>0.03</v>
      </c>
      <c r="M108" s="128">
        <v>0.03</v>
      </c>
      <c r="N108" s="128">
        <f t="shared" si="50"/>
        <v>0.16950000000000001</v>
      </c>
      <c r="O108" s="128">
        <f t="shared" si="51"/>
        <v>0.16950000000000001</v>
      </c>
      <c r="P108" s="128">
        <f t="shared" si="52"/>
        <v>0.16950000000000001</v>
      </c>
      <c r="Q108" s="190"/>
      <c r="R108" s="190"/>
      <c r="S108" s="190"/>
      <c r="T108" s="195"/>
      <c r="U108" s="197"/>
      <c r="V108" s="195"/>
      <c r="W108" s="8"/>
      <c r="X108" s="3"/>
      <c r="Y108" s="2"/>
    </row>
    <row r="109" spans="1:25" x14ac:dyDescent="0.25">
      <c r="A109" s="158"/>
      <c r="B109" s="199"/>
      <c r="C109" s="200"/>
      <c r="D109" s="200"/>
      <c r="E109" s="200"/>
      <c r="F109" s="132" t="s">
        <v>119</v>
      </c>
      <c r="G109" s="128">
        <v>517</v>
      </c>
      <c r="H109" s="14">
        <v>1</v>
      </c>
      <c r="I109" s="14">
        <v>1</v>
      </c>
      <c r="J109" s="14">
        <v>1</v>
      </c>
      <c r="K109" s="14">
        <v>1</v>
      </c>
      <c r="L109" s="14">
        <v>1</v>
      </c>
      <c r="M109" s="14">
        <v>1</v>
      </c>
      <c r="N109" s="128">
        <f t="shared" si="50"/>
        <v>0.51700000000000002</v>
      </c>
      <c r="O109" s="128">
        <f t="shared" si="51"/>
        <v>0.51700000000000002</v>
      </c>
      <c r="P109" s="128">
        <f t="shared" si="52"/>
        <v>0.51700000000000002</v>
      </c>
      <c r="Q109" s="191"/>
      <c r="R109" s="191"/>
      <c r="S109" s="191"/>
      <c r="T109" s="195"/>
      <c r="U109" s="198"/>
      <c r="V109" s="195"/>
      <c r="W109" s="8"/>
      <c r="X109" s="3"/>
      <c r="Y109" s="2"/>
    </row>
    <row r="110" spans="1:25" ht="15.75" x14ac:dyDescent="0.25">
      <c r="A110" s="158"/>
      <c r="B110" s="199" t="s">
        <v>88</v>
      </c>
      <c r="C110" s="200">
        <v>200</v>
      </c>
      <c r="D110" s="200">
        <v>200</v>
      </c>
      <c r="E110" s="200">
        <v>200</v>
      </c>
      <c r="F110" s="159" t="s">
        <v>33</v>
      </c>
      <c r="G110" s="131">
        <v>1488</v>
      </c>
      <c r="H110" s="12">
        <v>20</v>
      </c>
      <c r="I110" s="12">
        <v>20</v>
      </c>
      <c r="J110" s="12">
        <v>20</v>
      </c>
      <c r="K110" s="12">
        <v>20</v>
      </c>
      <c r="L110" s="12">
        <v>20</v>
      </c>
      <c r="M110" s="12">
        <v>20</v>
      </c>
      <c r="N110" s="130">
        <f t="shared" ref="N110:N112" si="54">H110*G110/1000</f>
        <v>29.76</v>
      </c>
      <c r="O110" s="131">
        <f t="shared" ref="O110:O112" si="55">I110*G110/1000</f>
        <v>29.76</v>
      </c>
      <c r="P110" s="106">
        <f t="shared" ref="P110:P111" si="56">H110*G110/1000</f>
        <v>29.76</v>
      </c>
      <c r="Q110" s="189">
        <f>SUM(N110:N111)</f>
        <v>33.160000000000004</v>
      </c>
      <c r="R110" s="189">
        <f t="shared" ref="R110" si="57">SUM(O110:O111)</f>
        <v>33.160000000000004</v>
      </c>
      <c r="S110" s="189">
        <f t="shared" ref="S110" si="58">SUM(P110:P111)</f>
        <v>33.160000000000004</v>
      </c>
      <c r="T110" s="196">
        <f>Q110*1.5</f>
        <v>49.740000000000009</v>
      </c>
      <c r="U110" s="196">
        <f>R110*1.5</f>
        <v>49.740000000000009</v>
      </c>
      <c r="V110" s="208">
        <f>S110*1.5</f>
        <v>49.740000000000009</v>
      </c>
      <c r="W110" s="8"/>
      <c r="X110" s="3"/>
      <c r="Y110" s="2"/>
    </row>
    <row r="111" spans="1:25" ht="15.75" x14ac:dyDescent="0.25">
      <c r="A111" s="158"/>
      <c r="B111" s="199"/>
      <c r="C111" s="200"/>
      <c r="D111" s="200"/>
      <c r="E111" s="200"/>
      <c r="F111" s="15" t="s">
        <v>29</v>
      </c>
      <c r="G111" s="101">
        <v>425</v>
      </c>
      <c r="H111" s="14">
        <v>8</v>
      </c>
      <c r="I111" s="14">
        <v>8</v>
      </c>
      <c r="J111" s="14">
        <v>8</v>
      </c>
      <c r="K111" s="14">
        <v>8</v>
      </c>
      <c r="L111" s="14">
        <v>8</v>
      </c>
      <c r="M111" s="14">
        <v>8</v>
      </c>
      <c r="N111" s="98">
        <f t="shared" si="54"/>
        <v>3.4</v>
      </c>
      <c r="O111" s="101">
        <f t="shared" si="55"/>
        <v>3.4</v>
      </c>
      <c r="P111" s="18">
        <f t="shared" si="56"/>
        <v>3.4</v>
      </c>
      <c r="Q111" s="191"/>
      <c r="R111" s="191"/>
      <c r="S111" s="191"/>
      <c r="T111" s="198"/>
      <c r="U111" s="198"/>
      <c r="V111" s="207"/>
      <c r="W111" s="8"/>
      <c r="X111" s="3"/>
      <c r="Y111" s="2"/>
    </row>
    <row r="112" spans="1:25" ht="30" x14ac:dyDescent="0.25">
      <c r="A112" s="158"/>
      <c r="B112" s="25" t="s">
        <v>98</v>
      </c>
      <c r="C112" s="24">
        <v>30</v>
      </c>
      <c r="D112" s="24">
        <v>50</v>
      </c>
      <c r="E112" s="24">
        <v>50</v>
      </c>
      <c r="F112" s="25" t="s">
        <v>98</v>
      </c>
      <c r="G112" s="103">
        <v>550</v>
      </c>
      <c r="H112" s="14">
        <v>30</v>
      </c>
      <c r="I112" s="14">
        <v>50</v>
      </c>
      <c r="J112" s="14">
        <v>50</v>
      </c>
      <c r="K112" s="14">
        <v>30</v>
      </c>
      <c r="L112" s="14">
        <v>50</v>
      </c>
      <c r="M112" s="14">
        <v>50</v>
      </c>
      <c r="N112" s="99">
        <f t="shared" si="54"/>
        <v>16.5</v>
      </c>
      <c r="O112" s="99">
        <f t="shared" si="55"/>
        <v>27.5</v>
      </c>
      <c r="P112" s="106">
        <f t="shared" ref="P112" si="59">J112*G112/1000</f>
        <v>27.5</v>
      </c>
      <c r="Q112" s="101">
        <f>SUM(N112)</f>
        <v>16.5</v>
      </c>
      <c r="R112" s="101">
        <f t="shared" ref="R112:S112" si="60">SUM(O112)</f>
        <v>27.5</v>
      </c>
      <c r="S112" s="101">
        <f t="shared" si="60"/>
        <v>27.5</v>
      </c>
      <c r="T112" s="101">
        <f>Q112*1.5</f>
        <v>24.75</v>
      </c>
      <c r="U112" s="101">
        <f>R112*1.5</f>
        <v>41.25</v>
      </c>
      <c r="V112" s="101">
        <f>S112*1.5</f>
        <v>41.25</v>
      </c>
      <c r="W112" s="8"/>
      <c r="X112" s="3"/>
      <c r="Y112" s="2"/>
    </row>
    <row r="113" spans="1:25" ht="15.75" thickBot="1" x14ac:dyDescent="0.3">
      <c r="A113" s="158"/>
      <c r="B113" s="201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201"/>
      <c r="N113" s="201"/>
      <c r="O113" s="201"/>
      <c r="P113" s="202"/>
      <c r="Q113" s="41">
        <f t="shared" ref="Q113:V113" si="61">SUM(Q87:Q112)</f>
        <v>468.35850000000005</v>
      </c>
      <c r="R113" s="41">
        <f t="shared" si="61"/>
        <v>583.32399999999996</v>
      </c>
      <c r="S113" s="41">
        <f t="shared" si="61"/>
        <v>681.2444999999999</v>
      </c>
      <c r="T113" s="41">
        <f t="shared" si="61"/>
        <v>702.53775000000007</v>
      </c>
      <c r="U113" s="41">
        <f t="shared" si="61"/>
        <v>874.98599999999988</v>
      </c>
      <c r="V113" s="41">
        <f t="shared" si="61"/>
        <v>1021.86675</v>
      </c>
      <c r="W113" s="8"/>
      <c r="X113" s="3"/>
      <c r="Y113" s="2"/>
    </row>
    <row r="114" spans="1:25" ht="15.75" x14ac:dyDescent="0.25">
      <c r="A114" s="2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8"/>
      <c r="R114" s="8"/>
      <c r="S114" s="8"/>
      <c r="T114" s="8"/>
      <c r="U114" s="8"/>
      <c r="V114" s="8"/>
      <c r="W114" s="8"/>
      <c r="X114" s="2"/>
      <c r="Y114" s="2"/>
    </row>
    <row r="115" spans="1:2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8"/>
      <c r="X115" s="2"/>
      <c r="Y115" s="2"/>
    </row>
    <row r="116" spans="1:2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x14ac:dyDescent="0.25">
      <c r="A119" s="2"/>
    </row>
    <row r="120" spans="1:25" x14ac:dyDescent="0.25">
      <c r="A120" s="2"/>
    </row>
    <row r="121" spans="1:25" x14ac:dyDescent="0.25">
      <c r="A121" s="2"/>
    </row>
    <row r="122" spans="1:25" x14ac:dyDescent="0.25">
      <c r="A122" s="2"/>
    </row>
    <row r="123" spans="1:25" x14ac:dyDescent="0.25">
      <c r="A123" s="2"/>
    </row>
    <row r="124" spans="1:25" x14ac:dyDescent="0.25">
      <c r="A124" s="2"/>
    </row>
  </sheetData>
  <mergeCells count="194">
    <mergeCell ref="H2:M2"/>
    <mergeCell ref="H3:M3"/>
    <mergeCell ref="H1:M1"/>
    <mergeCell ref="H4:M4"/>
    <mergeCell ref="B6:M6"/>
    <mergeCell ref="A29:P29"/>
    <mergeCell ref="A10:P10"/>
    <mergeCell ref="B75:B78"/>
    <mergeCell ref="C75:C78"/>
    <mergeCell ref="D75:D78"/>
    <mergeCell ref="E75:E78"/>
    <mergeCell ref="C24:C26"/>
    <mergeCell ref="D24:D26"/>
    <mergeCell ref="E24:E26"/>
    <mergeCell ref="B12:B18"/>
    <mergeCell ref="C12:C18"/>
    <mergeCell ref="D12:D18"/>
    <mergeCell ref="E12:E18"/>
    <mergeCell ref="B19:B23"/>
    <mergeCell ref="C19:C23"/>
    <mergeCell ref="D19:D23"/>
    <mergeCell ref="E19:E23"/>
    <mergeCell ref="B79:B81"/>
    <mergeCell ref="C79:C81"/>
    <mergeCell ref="D79:D81"/>
    <mergeCell ref="B62:B63"/>
    <mergeCell ref="C62:C63"/>
    <mergeCell ref="B68:B74"/>
    <mergeCell ref="E79:E81"/>
    <mergeCell ref="B41:B43"/>
    <mergeCell ref="C41:C43"/>
    <mergeCell ref="D41:D43"/>
    <mergeCell ref="E41:E43"/>
    <mergeCell ref="B44:B45"/>
    <mergeCell ref="C44:C45"/>
    <mergeCell ref="D44:D45"/>
    <mergeCell ref="E44:E45"/>
    <mergeCell ref="C68:C74"/>
    <mergeCell ref="D68:D74"/>
    <mergeCell ref="E68:E74"/>
    <mergeCell ref="B67:P67"/>
    <mergeCell ref="B66:P66"/>
    <mergeCell ref="D62:D63"/>
    <mergeCell ref="E62:E63"/>
    <mergeCell ref="E83:E84"/>
    <mergeCell ref="B86:P86"/>
    <mergeCell ref="B87:B91"/>
    <mergeCell ref="C87:C91"/>
    <mergeCell ref="D87:D91"/>
    <mergeCell ref="E87:E91"/>
    <mergeCell ref="B83:B84"/>
    <mergeCell ref="C83:C84"/>
    <mergeCell ref="D83:D84"/>
    <mergeCell ref="V62:V63"/>
    <mergeCell ref="B8:B9"/>
    <mergeCell ref="C8:E8"/>
    <mergeCell ref="F8:F9"/>
    <mergeCell ref="G8:G9"/>
    <mergeCell ref="H8:J8"/>
    <mergeCell ref="K8:M8"/>
    <mergeCell ref="N8:P8"/>
    <mergeCell ref="B31:B40"/>
    <mergeCell ref="C31:C40"/>
    <mergeCell ref="D31:D40"/>
    <mergeCell ref="B11:P11"/>
    <mergeCell ref="B53:B61"/>
    <mergeCell ref="C53:C61"/>
    <mergeCell ref="D53:D61"/>
    <mergeCell ref="E53:E61"/>
    <mergeCell ref="B49:B52"/>
    <mergeCell ref="C49:C52"/>
    <mergeCell ref="D49:D52"/>
    <mergeCell ref="E49:E52"/>
    <mergeCell ref="E31:E40"/>
    <mergeCell ref="T49:T52"/>
    <mergeCell ref="U49:U52"/>
    <mergeCell ref="V49:V52"/>
    <mergeCell ref="B30:V30"/>
    <mergeCell ref="B24:B26"/>
    <mergeCell ref="V44:V45"/>
    <mergeCell ref="T53:T61"/>
    <mergeCell ref="U53:U61"/>
    <mergeCell ref="V53:V61"/>
    <mergeCell ref="Q53:Q61"/>
    <mergeCell ref="Q49:Q52"/>
    <mergeCell ref="R49:R52"/>
    <mergeCell ref="S49:S52"/>
    <mergeCell ref="R53:R61"/>
    <mergeCell ref="S53:S61"/>
    <mergeCell ref="S44:S45"/>
    <mergeCell ref="T44:T45"/>
    <mergeCell ref="U44:U45"/>
    <mergeCell ref="B48:V48"/>
    <mergeCell ref="B47:P47"/>
    <mergeCell ref="Q31:Q40"/>
    <mergeCell ref="R31:R40"/>
    <mergeCell ref="S31:S40"/>
    <mergeCell ref="T31:T40"/>
    <mergeCell ref="U31:U40"/>
    <mergeCell ref="V31:V40"/>
    <mergeCell ref="Q44:Q45"/>
    <mergeCell ref="R44:R45"/>
    <mergeCell ref="V41:V43"/>
    <mergeCell ref="Q41:Q43"/>
    <mergeCell ref="R41:R43"/>
    <mergeCell ref="S41:S43"/>
    <mergeCell ref="T41:T43"/>
    <mergeCell ref="U41:U43"/>
    <mergeCell ref="Q8:S8"/>
    <mergeCell ref="T8:V8"/>
    <mergeCell ref="Q24:Q26"/>
    <mergeCell ref="R24:R26"/>
    <mergeCell ref="S24:S26"/>
    <mergeCell ref="T24:T26"/>
    <mergeCell ref="U24:U26"/>
    <mergeCell ref="Q19:Q23"/>
    <mergeCell ref="R19:R23"/>
    <mergeCell ref="S19:S23"/>
    <mergeCell ref="T19:T23"/>
    <mergeCell ref="U19:U23"/>
    <mergeCell ref="V19:V23"/>
    <mergeCell ref="Q12:Q18"/>
    <mergeCell ref="R12:R18"/>
    <mergeCell ref="S12:S18"/>
    <mergeCell ref="T12:T18"/>
    <mergeCell ref="U12:U18"/>
    <mergeCell ref="V12:V18"/>
    <mergeCell ref="V24:V26"/>
    <mergeCell ref="T83:T84"/>
    <mergeCell ref="U83:U84"/>
    <mergeCell ref="V83:V84"/>
    <mergeCell ref="Q68:Q74"/>
    <mergeCell ref="R68:R74"/>
    <mergeCell ref="S68:S74"/>
    <mergeCell ref="T68:T74"/>
    <mergeCell ref="U68:U74"/>
    <mergeCell ref="V68:V74"/>
    <mergeCell ref="Q75:Q78"/>
    <mergeCell ref="R75:R78"/>
    <mergeCell ref="S75:S78"/>
    <mergeCell ref="T75:T78"/>
    <mergeCell ref="U75:U78"/>
    <mergeCell ref="V75:V78"/>
    <mergeCell ref="V79:V81"/>
    <mergeCell ref="Q83:Q84"/>
    <mergeCell ref="R83:R84"/>
    <mergeCell ref="S83:S84"/>
    <mergeCell ref="B113:P113"/>
    <mergeCell ref="Q87:Q91"/>
    <mergeCell ref="R87:R91"/>
    <mergeCell ref="S87:S91"/>
    <mergeCell ref="T87:T91"/>
    <mergeCell ref="U87:U91"/>
    <mergeCell ref="V87:V91"/>
    <mergeCell ref="Q92:Q98"/>
    <mergeCell ref="R92:R98"/>
    <mergeCell ref="S92:S98"/>
    <mergeCell ref="T92:T98"/>
    <mergeCell ref="U92:U98"/>
    <mergeCell ref="V92:V98"/>
    <mergeCell ref="Q110:Q111"/>
    <mergeCell ref="R110:R111"/>
    <mergeCell ref="S110:S111"/>
    <mergeCell ref="T110:T111"/>
    <mergeCell ref="U110:U111"/>
    <mergeCell ref="V110:V111"/>
    <mergeCell ref="E110:E111"/>
    <mergeCell ref="B92:B98"/>
    <mergeCell ref="C92:C98"/>
    <mergeCell ref="D92:D98"/>
    <mergeCell ref="E92:E98"/>
    <mergeCell ref="Q99:Q109"/>
    <mergeCell ref="R99:R109"/>
    <mergeCell ref="S99:S109"/>
    <mergeCell ref="T99:T109"/>
    <mergeCell ref="U99:U109"/>
    <mergeCell ref="V99:V109"/>
    <mergeCell ref="B110:B111"/>
    <mergeCell ref="C110:C111"/>
    <mergeCell ref="D110:D111"/>
    <mergeCell ref="B99:B109"/>
    <mergeCell ref="C99:C109"/>
    <mergeCell ref="D99:D109"/>
    <mergeCell ref="E99:E109"/>
    <mergeCell ref="Q62:Q63"/>
    <mergeCell ref="R62:R63"/>
    <mergeCell ref="S62:S63"/>
    <mergeCell ref="T62:T63"/>
    <mergeCell ref="U62:U63"/>
    <mergeCell ref="Q79:Q81"/>
    <mergeCell ref="R79:R81"/>
    <mergeCell ref="S79:S81"/>
    <mergeCell ref="T79:T81"/>
    <mergeCell ref="U79:U81"/>
  </mergeCells>
  <pageMargins left="0.7" right="0.7" top="0.75" bottom="0.75" header="0.3" footer="0.3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9"/>
  <sheetViews>
    <sheetView view="pageBreakPreview" topLeftCell="A88" zoomScale="98" zoomScaleNormal="98" zoomScaleSheetLayoutView="98" workbookViewId="0">
      <selection activeCell="E25" sqref="E25:E29"/>
    </sheetView>
  </sheetViews>
  <sheetFormatPr defaultRowHeight="15" outlineLevelCol="1" x14ac:dyDescent="0.25"/>
  <cols>
    <col min="1" max="1" width="9.140625" style="147"/>
    <col min="2" max="2" width="24.28515625" customWidth="1"/>
    <col min="3" max="3" width="8" customWidth="1"/>
    <col min="5" max="5" width="8" customWidth="1"/>
    <col min="6" max="6" width="27.140625" customWidth="1"/>
    <col min="7" max="7" width="10.42578125" hidden="1" customWidth="1"/>
    <col min="8" max="9" width="8" customWidth="1"/>
    <col min="10" max="10" width="9" customWidth="1"/>
    <col min="11" max="11" width="7.42578125" customWidth="1"/>
    <col min="12" max="12" width="7.85546875" customWidth="1"/>
    <col min="13" max="13" width="8.28515625" customWidth="1"/>
    <col min="14" max="14" width="7.85546875" hidden="1" customWidth="1" outlineLevel="1"/>
    <col min="15" max="16" width="9.140625" hidden="1" customWidth="1" outlineLevel="1"/>
    <col min="17" max="17" width="7.7109375" hidden="1" customWidth="1" outlineLevel="1"/>
    <col min="18" max="19" width="9.140625" hidden="1" customWidth="1" outlineLevel="1"/>
    <col min="20" max="20" width="7.7109375" hidden="1" customWidth="1" outlineLevel="1"/>
    <col min="21" max="21" width="9.28515625" hidden="1" customWidth="1" outlineLevel="1"/>
    <col min="22" max="22" width="9.7109375" hidden="1" customWidth="1" outlineLevel="1"/>
    <col min="23" max="23" width="9.140625" collapsed="1"/>
  </cols>
  <sheetData>
    <row r="1" spans="1:22" ht="15.75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  <c r="S1" s="8"/>
      <c r="T1" s="8"/>
      <c r="U1" s="8"/>
      <c r="V1" s="8"/>
    </row>
    <row r="2" spans="1:22" x14ac:dyDescent="0.25"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45"/>
      <c r="R2" s="3"/>
      <c r="S2" s="3"/>
      <c r="T2" s="3"/>
      <c r="U2" s="3"/>
      <c r="V2" s="3"/>
    </row>
    <row r="3" spans="1:22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5"/>
      <c r="R3" s="3"/>
      <c r="S3" s="3"/>
      <c r="T3" s="3"/>
      <c r="U3" s="3"/>
      <c r="V3" s="3"/>
    </row>
    <row r="4" spans="1:22" x14ac:dyDescent="0.25">
      <c r="B4" s="47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3"/>
      <c r="S4" s="3"/>
      <c r="T4" s="3"/>
      <c r="U4" s="3"/>
      <c r="V4" s="3"/>
    </row>
    <row r="5" spans="1:22" x14ac:dyDescent="0.25">
      <c r="B5" s="47"/>
      <c r="C5" s="45"/>
      <c r="D5" s="45"/>
      <c r="E5" s="45"/>
      <c r="F5" s="45"/>
      <c r="G5" s="45"/>
      <c r="H5" s="45"/>
      <c r="I5" s="45"/>
      <c r="J5" s="45"/>
      <c r="K5" s="47" t="s">
        <v>20</v>
      </c>
      <c r="L5" s="45"/>
      <c r="M5" s="45"/>
      <c r="N5" s="45"/>
      <c r="O5" s="45"/>
      <c r="P5" s="45"/>
      <c r="Q5" s="45"/>
      <c r="R5" s="3"/>
      <c r="S5" s="3"/>
      <c r="T5" s="3"/>
      <c r="U5" s="3"/>
      <c r="V5" s="3"/>
    </row>
    <row r="6" spans="1:22" ht="27.75" customHeight="1" x14ac:dyDescent="0.25">
      <c r="B6" s="242" t="s">
        <v>0</v>
      </c>
      <c r="C6" s="242" t="s">
        <v>1</v>
      </c>
      <c r="D6" s="242"/>
      <c r="E6" s="242"/>
      <c r="F6" s="242" t="s">
        <v>2</v>
      </c>
      <c r="G6" s="251" t="s">
        <v>3</v>
      </c>
      <c r="H6" s="242" t="s">
        <v>4</v>
      </c>
      <c r="I6" s="242"/>
      <c r="J6" s="242"/>
      <c r="K6" s="242" t="s">
        <v>5</v>
      </c>
      <c r="L6" s="242"/>
      <c r="M6" s="242"/>
      <c r="N6" s="242" t="s">
        <v>96</v>
      </c>
      <c r="O6" s="242"/>
      <c r="P6" s="242"/>
      <c r="Q6" s="259" t="s">
        <v>6</v>
      </c>
      <c r="R6" s="259"/>
      <c r="S6" s="259"/>
      <c r="T6" s="260" t="s">
        <v>97</v>
      </c>
      <c r="U6" s="260"/>
      <c r="V6" s="260"/>
    </row>
    <row r="7" spans="1:22" ht="28.5" x14ac:dyDescent="0.25">
      <c r="B7" s="242"/>
      <c r="C7" s="160" t="s">
        <v>13</v>
      </c>
      <c r="D7" s="160" t="s">
        <v>7</v>
      </c>
      <c r="E7" s="160" t="s">
        <v>8</v>
      </c>
      <c r="F7" s="242"/>
      <c r="G7" s="251"/>
      <c r="H7" s="160" t="s">
        <v>13</v>
      </c>
      <c r="I7" s="160" t="s">
        <v>7</v>
      </c>
      <c r="J7" s="160" t="s">
        <v>8</v>
      </c>
      <c r="K7" s="160" t="s">
        <v>13</v>
      </c>
      <c r="L7" s="160" t="s">
        <v>7</v>
      </c>
      <c r="M7" s="160" t="s">
        <v>8</v>
      </c>
      <c r="N7" s="160" t="s">
        <v>13</v>
      </c>
      <c r="O7" s="160" t="s">
        <v>7</v>
      </c>
      <c r="P7" s="160" t="s">
        <v>8</v>
      </c>
      <c r="Q7" s="160" t="s">
        <v>13</v>
      </c>
      <c r="R7" s="160" t="s">
        <v>7</v>
      </c>
      <c r="S7" s="160" t="s">
        <v>8</v>
      </c>
      <c r="T7" s="160" t="s">
        <v>13</v>
      </c>
      <c r="U7" s="160" t="s">
        <v>7</v>
      </c>
      <c r="V7" s="160" t="s">
        <v>8</v>
      </c>
    </row>
    <row r="8" spans="1:22" x14ac:dyDescent="0.25">
      <c r="A8" s="252" t="s">
        <v>94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3"/>
    </row>
    <row r="9" spans="1:22" ht="18.75" customHeight="1" x14ac:dyDescent="0.25">
      <c r="B9" s="242" t="s">
        <v>9</v>
      </c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</row>
    <row r="10" spans="1:22" ht="18.75" customHeight="1" x14ac:dyDescent="0.25">
      <c r="B10" s="227" t="s">
        <v>107</v>
      </c>
      <c r="C10" s="228" t="s">
        <v>15</v>
      </c>
      <c r="D10" s="228" t="s">
        <v>16</v>
      </c>
      <c r="E10" s="228" t="s">
        <v>17</v>
      </c>
      <c r="F10" s="143" t="s">
        <v>18</v>
      </c>
      <c r="G10" s="5">
        <v>988</v>
      </c>
      <c r="H10" s="142">
        <v>30</v>
      </c>
      <c r="I10" s="142">
        <v>40</v>
      </c>
      <c r="J10" s="142">
        <v>50</v>
      </c>
      <c r="K10" s="142">
        <v>25</v>
      </c>
      <c r="L10" s="142">
        <v>35</v>
      </c>
      <c r="M10" s="142">
        <v>45</v>
      </c>
      <c r="N10" s="136">
        <f t="shared" ref="N10:N22" si="0">H10*G10/1000</f>
        <v>29.64</v>
      </c>
      <c r="O10" s="136">
        <f t="shared" ref="O10:O22" si="1">I10*G10/1000</f>
        <v>39.520000000000003</v>
      </c>
      <c r="P10" s="136">
        <f t="shared" ref="P10:P22" si="2">J10*G10/1000</f>
        <v>49.4</v>
      </c>
      <c r="Q10" s="240">
        <f>SUM(N10:N12)</f>
        <v>99.03</v>
      </c>
      <c r="R10" s="240">
        <f>SUM(O10:O12)</f>
        <v>115.38</v>
      </c>
      <c r="S10" s="240">
        <f>SUM(P10:P12)</f>
        <v>131.72999999999999</v>
      </c>
      <c r="T10" s="240">
        <f>(Q10*1.5)</f>
        <v>148.54500000000002</v>
      </c>
      <c r="U10" s="240">
        <f>(R10*1.5)</f>
        <v>173.07</v>
      </c>
      <c r="V10" s="240">
        <f>(S10*1.5)</f>
        <v>197.59499999999997</v>
      </c>
    </row>
    <row r="11" spans="1:22" ht="18.75" customHeight="1" x14ac:dyDescent="0.25">
      <c r="A11" s="148"/>
      <c r="B11" s="227"/>
      <c r="C11" s="228"/>
      <c r="D11" s="228"/>
      <c r="E11" s="228"/>
      <c r="F11" s="143" t="s">
        <v>57</v>
      </c>
      <c r="G11" s="125">
        <v>647</v>
      </c>
      <c r="H11" s="142">
        <v>30</v>
      </c>
      <c r="I11" s="142">
        <v>40</v>
      </c>
      <c r="J11" s="142">
        <v>50</v>
      </c>
      <c r="K11" s="142">
        <v>25</v>
      </c>
      <c r="L11" s="142">
        <v>35</v>
      </c>
      <c r="M11" s="142">
        <v>45</v>
      </c>
      <c r="N11" s="136">
        <f>H11*G11/1000</f>
        <v>19.41</v>
      </c>
      <c r="O11" s="136">
        <f>I11*G11/1000</f>
        <v>25.88</v>
      </c>
      <c r="P11" s="136">
        <f>J11*G11/1000</f>
        <v>32.35</v>
      </c>
      <c r="Q11" s="240"/>
      <c r="R11" s="240"/>
      <c r="S11" s="240"/>
      <c r="T11" s="240"/>
      <c r="U11" s="240"/>
      <c r="V11" s="240"/>
    </row>
    <row r="12" spans="1:22" ht="15" customHeight="1" x14ac:dyDescent="0.25">
      <c r="B12" s="227"/>
      <c r="C12" s="228"/>
      <c r="D12" s="228"/>
      <c r="E12" s="228"/>
      <c r="F12" s="81" t="s">
        <v>108</v>
      </c>
      <c r="G12" s="73">
        <v>4998</v>
      </c>
      <c r="H12" s="61">
        <v>10</v>
      </c>
      <c r="I12" s="61">
        <v>10</v>
      </c>
      <c r="J12" s="61">
        <v>10</v>
      </c>
      <c r="K12" s="61">
        <v>10</v>
      </c>
      <c r="L12" s="61">
        <v>10</v>
      </c>
      <c r="M12" s="61">
        <v>10</v>
      </c>
      <c r="N12" s="136">
        <f>H12*G12/1000</f>
        <v>49.98</v>
      </c>
      <c r="O12" s="136">
        <f>I12*G12/1000</f>
        <v>49.98</v>
      </c>
      <c r="P12" s="136">
        <f>J12*G12/1000</f>
        <v>49.98</v>
      </c>
      <c r="Q12" s="240"/>
      <c r="R12" s="240"/>
      <c r="S12" s="240"/>
      <c r="T12" s="240"/>
      <c r="U12" s="240"/>
      <c r="V12" s="240"/>
    </row>
    <row r="13" spans="1:22" ht="16.5" customHeight="1" x14ac:dyDescent="0.25">
      <c r="B13" s="227" t="s">
        <v>106</v>
      </c>
      <c r="C13" s="228" t="s">
        <v>37</v>
      </c>
      <c r="D13" s="228" t="s">
        <v>38</v>
      </c>
      <c r="E13" s="228" t="s">
        <v>39</v>
      </c>
      <c r="F13" s="72" t="s">
        <v>44</v>
      </c>
      <c r="G13" s="136">
        <v>1500</v>
      </c>
      <c r="H13" s="49">
        <v>85</v>
      </c>
      <c r="I13" s="49">
        <v>98</v>
      </c>
      <c r="J13" s="49">
        <v>105</v>
      </c>
      <c r="K13" s="49">
        <v>79</v>
      </c>
      <c r="L13" s="49">
        <v>83</v>
      </c>
      <c r="M13" s="49">
        <v>99</v>
      </c>
      <c r="N13" s="136">
        <f t="shared" si="0"/>
        <v>127.5</v>
      </c>
      <c r="O13" s="136">
        <f t="shared" si="1"/>
        <v>147</v>
      </c>
      <c r="P13" s="136">
        <f t="shared" si="2"/>
        <v>157.5</v>
      </c>
      <c r="Q13" s="240">
        <f>SUM(N13:N18)</f>
        <v>169.941</v>
      </c>
      <c r="R13" s="240">
        <f t="shared" ref="R13:S13" si="3">SUM(O13:O18)</f>
        <v>194.09700000000001</v>
      </c>
      <c r="S13" s="240">
        <f t="shared" si="3"/>
        <v>211.68099999999998</v>
      </c>
      <c r="T13" s="240">
        <f>(Q13*1.5)</f>
        <v>254.91149999999999</v>
      </c>
      <c r="U13" s="240">
        <f>(R13*1.5)</f>
        <v>291.14550000000003</v>
      </c>
      <c r="V13" s="240">
        <f>(S13*1.5)</f>
        <v>317.52149999999995</v>
      </c>
    </row>
    <row r="14" spans="1:22" x14ac:dyDescent="0.25">
      <c r="B14" s="227"/>
      <c r="C14" s="228"/>
      <c r="D14" s="228"/>
      <c r="E14" s="228"/>
      <c r="F14" s="42" t="s">
        <v>43</v>
      </c>
      <c r="G14" s="136">
        <v>632</v>
      </c>
      <c r="H14" s="49">
        <v>45</v>
      </c>
      <c r="I14" s="49">
        <v>50</v>
      </c>
      <c r="J14" s="49">
        <v>55</v>
      </c>
      <c r="K14" s="49">
        <v>45</v>
      </c>
      <c r="L14" s="49">
        <v>50</v>
      </c>
      <c r="M14" s="49">
        <v>55</v>
      </c>
      <c r="N14" s="136">
        <f t="shared" si="0"/>
        <v>28.44</v>
      </c>
      <c r="O14" s="136">
        <f t="shared" si="1"/>
        <v>31.6</v>
      </c>
      <c r="P14" s="136">
        <f t="shared" si="2"/>
        <v>34.76</v>
      </c>
      <c r="Q14" s="240"/>
      <c r="R14" s="240"/>
      <c r="S14" s="240"/>
      <c r="T14" s="240"/>
      <c r="U14" s="240"/>
      <c r="V14" s="240"/>
    </row>
    <row r="15" spans="1:22" x14ac:dyDescent="0.25">
      <c r="B15" s="227"/>
      <c r="C15" s="228"/>
      <c r="D15" s="228"/>
      <c r="E15" s="228"/>
      <c r="F15" s="42" t="s">
        <v>12</v>
      </c>
      <c r="G15" s="136">
        <v>791</v>
      </c>
      <c r="H15" s="49">
        <v>5</v>
      </c>
      <c r="I15" s="49">
        <v>5</v>
      </c>
      <c r="J15" s="49">
        <v>7</v>
      </c>
      <c r="K15" s="49">
        <v>5</v>
      </c>
      <c r="L15" s="49">
        <v>45</v>
      </c>
      <c r="M15" s="49">
        <v>7</v>
      </c>
      <c r="N15" s="136">
        <f t="shared" si="0"/>
        <v>3.9550000000000001</v>
      </c>
      <c r="O15" s="136">
        <f t="shared" si="1"/>
        <v>3.9550000000000001</v>
      </c>
      <c r="P15" s="136">
        <f t="shared" si="2"/>
        <v>5.5369999999999999</v>
      </c>
      <c r="Q15" s="240"/>
      <c r="R15" s="240"/>
      <c r="S15" s="240"/>
      <c r="T15" s="240"/>
      <c r="U15" s="240"/>
      <c r="V15" s="240"/>
    </row>
    <row r="16" spans="1:22" x14ac:dyDescent="0.25">
      <c r="B16" s="227"/>
      <c r="C16" s="228"/>
      <c r="D16" s="228"/>
      <c r="E16" s="228"/>
      <c r="F16" s="42" t="s">
        <v>10</v>
      </c>
      <c r="G16" s="136">
        <v>219</v>
      </c>
      <c r="H16" s="49">
        <v>30</v>
      </c>
      <c r="I16" s="49">
        <v>34</v>
      </c>
      <c r="J16" s="49">
        <v>40</v>
      </c>
      <c r="K16" s="49">
        <v>26</v>
      </c>
      <c r="L16" s="49">
        <v>29</v>
      </c>
      <c r="M16" s="49">
        <v>33</v>
      </c>
      <c r="N16" s="136">
        <f t="shared" si="0"/>
        <v>6.57</v>
      </c>
      <c r="O16" s="136">
        <f t="shared" si="1"/>
        <v>7.4459999999999997</v>
      </c>
      <c r="P16" s="136">
        <f t="shared" si="2"/>
        <v>8.76</v>
      </c>
      <c r="Q16" s="240"/>
      <c r="R16" s="240"/>
      <c r="S16" s="240"/>
      <c r="T16" s="240"/>
      <c r="U16" s="240"/>
      <c r="V16" s="240"/>
    </row>
    <row r="17" spans="2:22" x14ac:dyDescent="0.25">
      <c r="B17" s="227"/>
      <c r="C17" s="228"/>
      <c r="D17" s="228"/>
      <c r="E17" s="228"/>
      <c r="F17" s="42" t="s">
        <v>11</v>
      </c>
      <c r="G17" s="136">
        <v>204</v>
      </c>
      <c r="H17" s="49">
        <v>17</v>
      </c>
      <c r="I17" s="49">
        <v>20</v>
      </c>
      <c r="J17" s="49">
        <v>25</v>
      </c>
      <c r="K17" s="49">
        <v>12</v>
      </c>
      <c r="L17" s="49">
        <v>17</v>
      </c>
      <c r="M17" s="49">
        <v>21</v>
      </c>
      <c r="N17" s="136">
        <f t="shared" si="0"/>
        <v>3.468</v>
      </c>
      <c r="O17" s="136">
        <f t="shared" si="1"/>
        <v>4.08</v>
      </c>
      <c r="P17" s="136">
        <f t="shared" si="2"/>
        <v>5.0999999999999996</v>
      </c>
      <c r="Q17" s="240"/>
      <c r="R17" s="240"/>
      <c r="S17" s="240"/>
      <c r="T17" s="240"/>
      <c r="U17" s="240"/>
      <c r="V17" s="240"/>
    </row>
    <row r="18" spans="2:22" ht="15.75" x14ac:dyDescent="0.25">
      <c r="B18" s="227"/>
      <c r="C18" s="228"/>
      <c r="D18" s="228"/>
      <c r="E18" s="228"/>
      <c r="F18" s="43" t="s">
        <v>19</v>
      </c>
      <c r="G18" s="136">
        <v>80</v>
      </c>
      <c r="H18" s="52">
        <v>0.1</v>
      </c>
      <c r="I18" s="52">
        <v>0.2</v>
      </c>
      <c r="J18" s="52">
        <v>0.3</v>
      </c>
      <c r="K18" s="52">
        <v>0.1</v>
      </c>
      <c r="L18" s="52">
        <v>0.2</v>
      </c>
      <c r="M18" s="52">
        <v>0.3</v>
      </c>
      <c r="N18" s="136">
        <f t="shared" si="0"/>
        <v>8.0000000000000002E-3</v>
      </c>
      <c r="O18" s="136">
        <f t="shared" si="1"/>
        <v>1.6E-2</v>
      </c>
      <c r="P18" s="136">
        <f t="shared" si="2"/>
        <v>2.4E-2</v>
      </c>
      <c r="Q18" s="240"/>
      <c r="R18" s="240"/>
      <c r="S18" s="240"/>
      <c r="T18" s="240"/>
      <c r="U18" s="240"/>
      <c r="V18" s="240"/>
    </row>
    <row r="19" spans="2:22" ht="15.75" x14ac:dyDescent="0.25">
      <c r="B19" s="227" t="s">
        <v>59</v>
      </c>
      <c r="C19" s="228" t="s">
        <v>37</v>
      </c>
      <c r="D19" s="228" t="s">
        <v>37</v>
      </c>
      <c r="E19" s="228" t="s">
        <v>37</v>
      </c>
      <c r="F19" s="43" t="s">
        <v>60</v>
      </c>
      <c r="G19" s="136">
        <v>5050</v>
      </c>
      <c r="H19" s="52">
        <v>0.1</v>
      </c>
      <c r="I19" s="52">
        <v>0.1</v>
      </c>
      <c r="J19" s="52">
        <v>0.1</v>
      </c>
      <c r="K19" s="49">
        <v>50</v>
      </c>
      <c r="L19" s="49">
        <v>50</v>
      </c>
      <c r="M19" s="49">
        <v>50</v>
      </c>
      <c r="N19" s="136">
        <f t="shared" si="0"/>
        <v>0.505</v>
      </c>
      <c r="O19" s="136">
        <f t="shared" si="1"/>
        <v>0.505</v>
      </c>
      <c r="P19" s="136">
        <f t="shared" si="2"/>
        <v>0.505</v>
      </c>
      <c r="Q19" s="240">
        <f>SUM(N19:N20)</f>
        <v>1.7799999999999998</v>
      </c>
      <c r="R19" s="240">
        <f t="shared" ref="R19:S19" si="4">SUM(O19:O20)</f>
        <v>1.7799999999999998</v>
      </c>
      <c r="S19" s="240">
        <f t="shared" si="4"/>
        <v>1.7799999999999998</v>
      </c>
      <c r="T19" s="240">
        <f>(Q19*1.5)</f>
        <v>2.67</v>
      </c>
      <c r="U19" s="240">
        <f>(R19*1.5)</f>
        <v>2.67</v>
      </c>
      <c r="V19" s="240">
        <f>(S19*1.5)</f>
        <v>2.67</v>
      </c>
    </row>
    <row r="20" spans="2:22" ht="15.75" x14ac:dyDescent="0.25">
      <c r="B20" s="227"/>
      <c r="C20" s="228"/>
      <c r="D20" s="228"/>
      <c r="E20" s="228"/>
      <c r="F20" s="43" t="s">
        <v>23</v>
      </c>
      <c r="G20" s="136">
        <v>425</v>
      </c>
      <c r="H20" s="49">
        <v>3</v>
      </c>
      <c r="I20" s="49">
        <v>3</v>
      </c>
      <c r="J20" s="49">
        <v>3</v>
      </c>
      <c r="K20" s="49">
        <v>3</v>
      </c>
      <c r="L20" s="49">
        <v>3</v>
      </c>
      <c r="M20" s="49">
        <v>3</v>
      </c>
      <c r="N20" s="136">
        <f t="shared" si="0"/>
        <v>1.2749999999999999</v>
      </c>
      <c r="O20" s="136">
        <f t="shared" si="1"/>
        <v>1.2749999999999999</v>
      </c>
      <c r="P20" s="136">
        <f t="shared" si="2"/>
        <v>1.2749999999999999</v>
      </c>
      <c r="Q20" s="240"/>
      <c r="R20" s="240"/>
      <c r="S20" s="240"/>
      <c r="T20" s="240"/>
      <c r="U20" s="240"/>
      <c r="V20" s="240"/>
    </row>
    <row r="21" spans="2:22" ht="15.75" x14ac:dyDescent="0.25">
      <c r="B21" s="65" t="s">
        <v>58</v>
      </c>
      <c r="C21" s="57">
        <v>120</v>
      </c>
      <c r="D21" s="57">
        <v>120</v>
      </c>
      <c r="E21" s="57">
        <v>120</v>
      </c>
      <c r="F21" s="43" t="s">
        <v>42</v>
      </c>
      <c r="G21" s="136">
        <v>751</v>
      </c>
      <c r="H21" s="49">
        <v>150</v>
      </c>
      <c r="I21" s="49">
        <v>150</v>
      </c>
      <c r="J21" s="49">
        <v>150</v>
      </c>
      <c r="K21" s="49">
        <v>120</v>
      </c>
      <c r="L21" s="49">
        <v>120</v>
      </c>
      <c r="M21" s="49">
        <v>120</v>
      </c>
      <c r="N21" s="136">
        <f t="shared" si="0"/>
        <v>112.65</v>
      </c>
      <c r="O21" s="136">
        <f t="shared" si="1"/>
        <v>112.65</v>
      </c>
      <c r="P21" s="136">
        <f t="shared" si="2"/>
        <v>112.65</v>
      </c>
      <c r="Q21" s="136">
        <f>SUM(N21)</f>
        <v>112.65</v>
      </c>
      <c r="R21" s="136">
        <f t="shared" ref="R21:S22" si="5">SUM(O21)</f>
        <v>112.65</v>
      </c>
      <c r="S21" s="136">
        <f t="shared" si="5"/>
        <v>112.65</v>
      </c>
      <c r="T21" s="136">
        <f t="shared" ref="T21:V22" si="6">(Q21*1.5)</f>
        <v>168.97500000000002</v>
      </c>
      <c r="U21" s="136">
        <f t="shared" si="6"/>
        <v>168.97500000000002</v>
      </c>
      <c r="V21" s="136">
        <f t="shared" si="6"/>
        <v>168.97500000000002</v>
      </c>
    </row>
    <row r="22" spans="2:22" ht="30" x14ac:dyDescent="0.25">
      <c r="B22" s="60" t="s">
        <v>98</v>
      </c>
      <c r="C22" s="139">
        <v>30</v>
      </c>
      <c r="D22" s="139">
        <v>50</v>
      </c>
      <c r="E22" s="139">
        <v>50</v>
      </c>
      <c r="F22" s="60" t="s">
        <v>98</v>
      </c>
      <c r="G22" s="136">
        <v>550</v>
      </c>
      <c r="H22" s="49">
        <v>30</v>
      </c>
      <c r="I22" s="49">
        <v>50</v>
      </c>
      <c r="J22" s="49">
        <v>50</v>
      </c>
      <c r="K22" s="49">
        <v>30</v>
      </c>
      <c r="L22" s="49">
        <v>50</v>
      </c>
      <c r="M22" s="49">
        <v>50</v>
      </c>
      <c r="N22" s="136">
        <f t="shared" si="0"/>
        <v>16.5</v>
      </c>
      <c r="O22" s="136">
        <f t="shared" si="1"/>
        <v>27.5</v>
      </c>
      <c r="P22" s="136">
        <f t="shared" si="2"/>
        <v>27.5</v>
      </c>
      <c r="Q22" s="136">
        <f>SUM(N22)</f>
        <v>16.5</v>
      </c>
      <c r="R22" s="136">
        <f t="shared" si="5"/>
        <v>27.5</v>
      </c>
      <c r="S22" s="136">
        <f t="shared" si="5"/>
        <v>27.5</v>
      </c>
      <c r="T22" s="136">
        <f t="shared" si="6"/>
        <v>24.75</v>
      </c>
      <c r="U22" s="136">
        <f t="shared" si="6"/>
        <v>41.25</v>
      </c>
      <c r="V22" s="136">
        <f t="shared" si="6"/>
        <v>41.25</v>
      </c>
    </row>
    <row r="23" spans="2:22" x14ac:dyDescent="0.25"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6"/>
      <c r="Q23" s="161">
        <f t="shared" ref="Q23:V23" si="7">SUM(Q10:Q22)</f>
        <v>399.90099999999995</v>
      </c>
      <c r="R23" s="162">
        <f t="shared" si="7"/>
        <v>451.40699999999993</v>
      </c>
      <c r="S23" s="162">
        <f t="shared" si="7"/>
        <v>485.34099999999989</v>
      </c>
      <c r="T23" s="163">
        <f t="shared" si="7"/>
        <v>599.85149999999999</v>
      </c>
      <c r="U23" s="163">
        <f t="shared" si="7"/>
        <v>677.1105</v>
      </c>
      <c r="V23" s="164">
        <f t="shared" si="7"/>
        <v>728.01149999999984</v>
      </c>
    </row>
    <row r="24" spans="2:22" x14ac:dyDescent="0.25">
      <c r="B24" s="242" t="s">
        <v>40</v>
      </c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</row>
    <row r="25" spans="2:22" x14ac:dyDescent="0.25">
      <c r="B25" s="227" t="s">
        <v>109</v>
      </c>
      <c r="C25" s="239">
        <v>70</v>
      </c>
      <c r="D25" s="239">
        <v>90</v>
      </c>
      <c r="E25" s="239">
        <v>100</v>
      </c>
      <c r="F25" s="64" t="s">
        <v>51</v>
      </c>
      <c r="G25" s="136">
        <v>212</v>
      </c>
      <c r="H25" s="49">
        <v>49</v>
      </c>
      <c r="I25" s="49">
        <v>63</v>
      </c>
      <c r="J25" s="49">
        <v>70</v>
      </c>
      <c r="K25" s="49">
        <v>35</v>
      </c>
      <c r="L25" s="49">
        <v>45</v>
      </c>
      <c r="M25" s="49">
        <v>50</v>
      </c>
      <c r="N25" s="136">
        <f t="shared" ref="N25:N43" si="8">H25*G25/1000</f>
        <v>10.388</v>
      </c>
      <c r="O25" s="136">
        <f t="shared" ref="O25:O43" si="9">I25*G25/1000</f>
        <v>13.356</v>
      </c>
      <c r="P25" s="136">
        <f t="shared" ref="P25:P43" si="10">J25*G25/1000</f>
        <v>14.84</v>
      </c>
      <c r="Q25" s="240">
        <f>SUM(N25:N29)</f>
        <v>45.942000000000007</v>
      </c>
      <c r="R25" s="240">
        <f t="shared" ref="R25:S25" si="11">SUM(O25:O29)</f>
        <v>58.557500000000005</v>
      </c>
      <c r="S25" s="240">
        <f t="shared" si="11"/>
        <v>65.063000000000002</v>
      </c>
      <c r="T25" s="261">
        <f>Q25*1.5</f>
        <v>68.913000000000011</v>
      </c>
      <c r="U25" s="261">
        <f>R25*1.5</f>
        <v>87.836250000000007</v>
      </c>
      <c r="V25" s="261">
        <f>S25*1.5</f>
        <v>97.594500000000011</v>
      </c>
    </row>
    <row r="26" spans="2:22" x14ac:dyDescent="0.25">
      <c r="B26" s="227"/>
      <c r="C26" s="239"/>
      <c r="D26" s="239"/>
      <c r="E26" s="239"/>
      <c r="F26" s="81" t="s">
        <v>26</v>
      </c>
      <c r="G26" s="137">
        <v>219</v>
      </c>
      <c r="H26" s="139">
        <v>21</v>
      </c>
      <c r="I26" s="139">
        <v>27</v>
      </c>
      <c r="J26" s="52">
        <v>30</v>
      </c>
      <c r="K26" s="139">
        <v>16</v>
      </c>
      <c r="L26" s="139">
        <v>21</v>
      </c>
      <c r="M26" s="52">
        <v>23</v>
      </c>
      <c r="N26" s="136">
        <f>H26*G28/1000</f>
        <v>16.611000000000001</v>
      </c>
      <c r="O26" s="136">
        <f>I26*G28/1000</f>
        <v>21.356999999999999</v>
      </c>
      <c r="P26" s="136">
        <f>J26*G28/1000</f>
        <v>23.73</v>
      </c>
      <c r="Q26" s="240"/>
      <c r="R26" s="240"/>
      <c r="S26" s="240"/>
      <c r="T26" s="261"/>
      <c r="U26" s="261"/>
      <c r="V26" s="261"/>
    </row>
    <row r="27" spans="2:22" x14ac:dyDescent="0.25">
      <c r="B27" s="227"/>
      <c r="C27" s="239"/>
      <c r="D27" s="239"/>
      <c r="E27" s="239"/>
      <c r="F27" s="42" t="s">
        <v>28</v>
      </c>
      <c r="G27" s="136">
        <v>751</v>
      </c>
      <c r="H27" s="139">
        <v>21</v>
      </c>
      <c r="I27" s="139">
        <v>27</v>
      </c>
      <c r="J27" s="52">
        <v>30</v>
      </c>
      <c r="K27" s="139">
        <v>15</v>
      </c>
      <c r="L27" s="139">
        <v>19</v>
      </c>
      <c r="M27" s="52">
        <v>21</v>
      </c>
      <c r="N27" s="136">
        <f t="shared" si="8"/>
        <v>15.771000000000001</v>
      </c>
      <c r="O27" s="136">
        <f t="shared" si="9"/>
        <v>20.277000000000001</v>
      </c>
      <c r="P27" s="136">
        <f t="shared" si="10"/>
        <v>22.53</v>
      </c>
      <c r="Q27" s="240"/>
      <c r="R27" s="240"/>
      <c r="S27" s="240"/>
      <c r="T27" s="261"/>
      <c r="U27" s="261"/>
      <c r="V27" s="261"/>
    </row>
    <row r="28" spans="2:22" x14ac:dyDescent="0.25">
      <c r="B28" s="227"/>
      <c r="C28" s="239"/>
      <c r="D28" s="239"/>
      <c r="E28" s="239"/>
      <c r="F28" s="42" t="s">
        <v>12</v>
      </c>
      <c r="G28" s="136">
        <v>791</v>
      </c>
      <c r="H28" s="52">
        <v>4</v>
      </c>
      <c r="I28" s="52">
        <v>4.5</v>
      </c>
      <c r="J28" s="52">
        <v>5</v>
      </c>
      <c r="K28" s="52">
        <v>4</v>
      </c>
      <c r="L28" s="52">
        <v>4.5</v>
      </c>
      <c r="M28" s="52">
        <v>5</v>
      </c>
      <c r="N28" s="136">
        <f t="shared" si="8"/>
        <v>3.1640000000000001</v>
      </c>
      <c r="O28" s="136">
        <f t="shared" si="9"/>
        <v>3.5594999999999999</v>
      </c>
      <c r="P28" s="136">
        <f t="shared" si="10"/>
        <v>3.9550000000000001</v>
      </c>
      <c r="Q28" s="240"/>
      <c r="R28" s="240"/>
      <c r="S28" s="240"/>
      <c r="T28" s="261"/>
      <c r="U28" s="261"/>
      <c r="V28" s="261"/>
    </row>
    <row r="29" spans="2:22" ht="15.75" x14ac:dyDescent="0.25">
      <c r="B29" s="227"/>
      <c r="C29" s="239"/>
      <c r="D29" s="239"/>
      <c r="E29" s="239"/>
      <c r="F29" s="43" t="s">
        <v>19</v>
      </c>
      <c r="G29" s="136">
        <v>80</v>
      </c>
      <c r="H29" s="52">
        <v>0.1</v>
      </c>
      <c r="I29" s="52">
        <v>0.1</v>
      </c>
      <c r="J29" s="52">
        <v>0.1</v>
      </c>
      <c r="K29" s="52">
        <v>0.1</v>
      </c>
      <c r="L29" s="52">
        <v>0.1</v>
      </c>
      <c r="M29" s="52">
        <v>0.1</v>
      </c>
      <c r="N29" s="136">
        <f t="shared" si="8"/>
        <v>8.0000000000000002E-3</v>
      </c>
      <c r="O29" s="136">
        <f t="shared" si="9"/>
        <v>8.0000000000000002E-3</v>
      </c>
      <c r="P29" s="136">
        <f t="shared" si="10"/>
        <v>8.0000000000000002E-3</v>
      </c>
      <c r="Q29" s="240"/>
      <c r="R29" s="240"/>
      <c r="S29" s="240"/>
      <c r="T29" s="261"/>
      <c r="U29" s="261"/>
      <c r="V29" s="261"/>
    </row>
    <row r="30" spans="2:22" x14ac:dyDescent="0.25">
      <c r="B30" s="227" t="s">
        <v>143</v>
      </c>
      <c r="C30" s="239">
        <v>70</v>
      </c>
      <c r="D30" s="239">
        <v>90</v>
      </c>
      <c r="E30" s="239">
        <v>100</v>
      </c>
      <c r="F30" s="64" t="s">
        <v>134</v>
      </c>
      <c r="G30" s="136">
        <v>5650</v>
      </c>
      <c r="H30" s="49">
        <v>80</v>
      </c>
      <c r="I30" s="49">
        <v>90</v>
      </c>
      <c r="J30" s="49">
        <v>100</v>
      </c>
      <c r="K30" s="49">
        <v>75</v>
      </c>
      <c r="L30" s="49">
        <v>85</v>
      </c>
      <c r="M30" s="49">
        <v>90</v>
      </c>
      <c r="N30" s="136">
        <f t="shared" si="8"/>
        <v>452</v>
      </c>
      <c r="O30" s="136">
        <f t="shared" si="9"/>
        <v>508.5</v>
      </c>
      <c r="P30" s="136">
        <f t="shared" si="10"/>
        <v>565</v>
      </c>
      <c r="Q30" s="240">
        <f>SUM(N30:N35)</f>
        <v>460.59300000000002</v>
      </c>
      <c r="R30" s="240">
        <f t="shared" ref="R30:S30" si="12">SUM(O30:O35)</f>
        <v>521.03399999999999</v>
      </c>
      <c r="S30" s="240">
        <f t="shared" si="12"/>
        <v>579.42399999999998</v>
      </c>
      <c r="T30" s="261">
        <f>Q30*1.5</f>
        <v>690.8895</v>
      </c>
      <c r="U30" s="261">
        <f>R30*1.5</f>
        <v>781.55099999999993</v>
      </c>
      <c r="V30" s="261">
        <f>S30*1.5</f>
        <v>869.13599999999997</v>
      </c>
    </row>
    <row r="31" spans="2:22" x14ac:dyDescent="0.25">
      <c r="B31" s="227"/>
      <c r="C31" s="239"/>
      <c r="D31" s="239"/>
      <c r="E31" s="239"/>
      <c r="F31" s="42" t="s">
        <v>53</v>
      </c>
      <c r="G31" s="136">
        <v>426</v>
      </c>
      <c r="H31" s="139">
        <v>7</v>
      </c>
      <c r="I31" s="139">
        <v>12</v>
      </c>
      <c r="J31" s="52">
        <v>15</v>
      </c>
      <c r="K31" s="139">
        <v>7</v>
      </c>
      <c r="L31" s="139">
        <v>12</v>
      </c>
      <c r="M31" s="52">
        <v>15</v>
      </c>
      <c r="N31" s="136">
        <f t="shared" si="8"/>
        <v>2.9820000000000002</v>
      </c>
      <c r="O31" s="136">
        <f t="shared" si="9"/>
        <v>5.1120000000000001</v>
      </c>
      <c r="P31" s="136">
        <f t="shared" si="10"/>
        <v>6.39</v>
      </c>
      <c r="Q31" s="240"/>
      <c r="R31" s="240"/>
      <c r="S31" s="240"/>
      <c r="T31" s="261"/>
      <c r="U31" s="261"/>
      <c r="V31" s="261"/>
    </row>
    <row r="32" spans="2:22" x14ac:dyDescent="0.25">
      <c r="B32" s="227"/>
      <c r="C32" s="239"/>
      <c r="D32" s="239"/>
      <c r="E32" s="239"/>
      <c r="F32" s="42" t="s">
        <v>87</v>
      </c>
      <c r="G32" s="136">
        <v>517</v>
      </c>
      <c r="H32" s="139">
        <v>5</v>
      </c>
      <c r="I32" s="139">
        <v>5</v>
      </c>
      <c r="J32" s="52">
        <v>5</v>
      </c>
      <c r="K32" s="139">
        <v>5</v>
      </c>
      <c r="L32" s="139">
        <v>5</v>
      </c>
      <c r="M32" s="52">
        <v>5</v>
      </c>
      <c r="N32" s="136">
        <f t="shared" si="8"/>
        <v>2.585</v>
      </c>
      <c r="O32" s="136">
        <f t="shared" si="9"/>
        <v>2.585</v>
      </c>
      <c r="P32" s="136">
        <f t="shared" si="10"/>
        <v>2.585</v>
      </c>
      <c r="Q32" s="240"/>
      <c r="R32" s="240"/>
      <c r="S32" s="240"/>
      <c r="T32" s="261"/>
      <c r="U32" s="261"/>
      <c r="V32" s="261"/>
    </row>
    <row r="33" spans="2:22" x14ac:dyDescent="0.25">
      <c r="B33" s="227"/>
      <c r="C33" s="239"/>
      <c r="D33" s="239"/>
      <c r="E33" s="239"/>
      <c r="F33" s="42" t="s">
        <v>11</v>
      </c>
      <c r="G33" s="136">
        <v>204</v>
      </c>
      <c r="H33" s="139">
        <v>7</v>
      </c>
      <c r="I33" s="139">
        <v>12</v>
      </c>
      <c r="J33" s="49">
        <v>15</v>
      </c>
      <c r="K33" s="139">
        <v>5</v>
      </c>
      <c r="L33" s="139">
        <v>10</v>
      </c>
      <c r="M33" s="52">
        <v>12</v>
      </c>
      <c r="N33" s="136">
        <f t="shared" si="8"/>
        <v>1.4279999999999999</v>
      </c>
      <c r="O33" s="136">
        <f t="shared" si="9"/>
        <v>2.448</v>
      </c>
      <c r="P33" s="136">
        <f t="shared" si="10"/>
        <v>3.06</v>
      </c>
      <c r="Q33" s="240"/>
      <c r="R33" s="240"/>
      <c r="S33" s="240"/>
      <c r="T33" s="261"/>
      <c r="U33" s="261"/>
      <c r="V33" s="261"/>
    </row>
    <row r="34" spans="2:22" x14ac:dyDescent="0.25">
      <c r="B34" s="227"/>
      <c r="C34" s="239"/>
      <c r="D34" s="239"/>
      <c r="E34" s="239"/>
      <c r="F34" s="42" t="s">
        <v>12</v>
      </c>
      <c r="G34" s="136">
        <v>791</v>
      </c>
      <c r="H34" s="52">
        <v>2</v>
      </c>
      <c r="I34" s="52">
        <v>3</v>
      </c>
      <c r="J34" s="52">
        <v>3</v>
      </c>
      <c r="K34" s="52">
        <v>2</v>
      </c>
      <c r="L34" s="52">
        <v>3</v>
      </c>
      <c r="M34" s="52">
        <v>3</v>
      </c>
      <c r="N34" s="136">
        <f t="shared" si="8"/>
        <v>1.5820000000000001</v>
      </c>
      <c r="O34" s="136">
        <f t="shared" si="9"/>
        <v>2.3730000000000002</v>
      </c>
      <c r="P34" s="136">
        <f t="shared" si="10"/>
        <v>2.3730000000000002</v>
      </c>
      <c r="Q34" s="240"/>
      <c r="R34" s="240"/>
      <c r="S34" s="240"/>
      <c r="T34" s="261"/>
      <c r="U34" s="261"/>
      <c r="V34" s="261"/>
    </row>
    <row r="35" spans="2:22" ht="15.75" x14ac:dyDescent="0.25">
      <c r="B35" s="227"/>
      <c r="C35" s="239"/>
      <c r="D35" s="239"/>
      <c r="E35" s="239"/>
      <c r="F35" s="43" t="s">
        <v>19</v>
      </c>
      <c r="G35" s="136">
        <v>80</v>
      </c>
      <c r="H35" s="52">
        <v>0.2</v>
      </c>
      <c r="I35" s="52">
        <v>0.2</v>
      </c>
      <c r="J35" s="52">
        <v>0.2</v>
      </c>
      <c r="K35" s="52">
        <v>0.2</v>
      </c>
      <c r="L35" s="52">
        <v>0.2</v>
      </c>
      <c r="M35" s="52">
        <v>0.2</v>
      </c>
      <c r="N35" s="136">
        <f t="shared" si="8"/>
        <v>1.6E-2</v>
      </c>
      <c r="O35" s="136">
        <f t="shared" si="9"/>
        <v>1.6E-2</v>
      </c>
      <c r="P35" s="136">
        <f t="shared" si="10"/>
        <v>1.6E-2</v>
      </c>
      <c r="Q35" s="240"/>
      <c r="R35" s="240"/>
      <c r="S35" s="240"/>
      <c r="T35" s="261"/>
      <c r="U35" s="261"/>
      <c r="V35" s="261"/>
    </row>
    <row r="36" spans="2:22" ht="15.75" x14ac:dyDescent="0.25">
      <c r="B36" s="227" t="s">
        <v>84</v>
      </c>
      <c r="C36" s="239">
        <v>20</v>
      </c>
      <c r="D36" s="239">
        <v>20</v>
      </c>
      <c r="E36" s="239">
        <v>20</v>
      </c>
      <c r="F36" s="43" t="s">
        <v>68</v>
      </c>
      <c r="G36" s="136">
        <v>2103</v>
      </c>
      <c r="H36" s="52">
        <v>10</v>
      </c>
      <c r="I36" s="52">
        <v>10</v>
      </c>
      <c r="J36" s="52">
        <v>10</v>
      </c>
      <c r="K36" s="52">
        <v>10</v>
      </c>
      <c r="L36" s="52">
        <v>10</v>
      </c>
      <c r="M36" s="52">
        <v>10</v>
      </c>
      <c r="N36" s="136">
        <f t="shared" si="8"/>
        <v>21.03</v>
      </c>
      <c r="O36" s="136">
        <f t="shared" si="9"/>
        <v>21.03</v>
      </c>
      <c r="P36" s="136">
        <f t="shared" si="10"/>
        <v>21.03</v>
      </c>
      <c r="Q36" s="240">
        <f>SUM(N36:N38)</f>
        <v>30.594000000000001</v>
      </c>
      <c r="R36" s="240">
        <f t="shared" ref="R36" si="13">SUM(O36:O38)</f>
        <v>30.594000000000001</v>
      </c>
      <c r="S36" s="240">
        <f t="shared" ref="S36" si="14">SUM(P36:P38)</f>
        <v>30.594000000000001</v>
      </c>
      <c r="T36" s="238">
        <f>(Q36*1.5)</f>
        <v>45.891000000000005</v>
      </c>
      <c r="U36" s="238">
        <f>(R36*1.5)</f>
        <v>45.891000000000005</v>
      </c>
      <c r="V36" s="238">
        <f>(S36*1.5)</f>
        <v>45.891000000000005</v>
      </c>
    </row>
    <row r="37" spans="2:22" ht="15.75" x14ac:dyDescent="0.25">
      <c r="B37" s="227"/>
      <c r="C37" s="239"/>
      <c r="D37" s="239"/>
      <c r="E37" s="239"/>
      <c r="F37" s="43" t="s">
        <v>67</v>
      </c>
      <c r="G37" s="136">
        <v>222</v>
      </c>
      <c r="H37" s="52">
        <v>2</v>
      </c>
      <c r="I37" s="52">
        <v>2</v>
      </c>
      <c r="J37" s="52">
        <v>2</v>
      </c>
      <c r="K37" s="52">
        <v>2</v>
      </c>
      <c r="L37" s="52">
        <v>2</v>
      </c>
      <c r="M37" s="52">
        <v>2</v>
      </c>
      <c r="N37" s="136">
        <f t="shared" si="8"/>
        <v>0.44400000000000001</v>
      </c>
      <c r="O37" s="136">
        <f t="shared" si="9"/>
        <v>0.44400000000000001</v>
      </c>
      <c r="P37" s="136">
        <f t="shared" si="10"/>
        <v>0.44400000000000001</v>
      </c>
      <c r="Q37" s="240"/>
      <c r="R37" s="240"/>
      <c r="S37" s="240"/>
      <c r="T37" s="238"/>
      <c r="U37" s="238"/>
      <c r="V37" s="238"/>
    </row>
    <row r="38" spans="2:22" ht="15.75" x14ac:dyDescent="0.25">
      <c r="B38" s="227"/>
      <c r="C38" s="239"/>
      <c r="D38" s="239"/>
      <c r="E38" s="239"/>
      <c r="F38" s="43" t="s">
        <v>14</v>
      </c>
      <c r="G38" s="136">
        <v>4560</v>
      </c>
      <c r="H38" s="52">
        <v>2</v>
      </c>
      <c r="I38" s="52">
        <v>2</v>
      </c>
      <c r="J38" s="52">
        <v>2</v>
      </c>
      <c r="K38" s="52">
        <v>2</v>
      </c>
      <c r="L38" s="52">
        <v>2</v>
      </c>
      <c r="M38" s="52">
        <v>2</v>
      </c>
      <c r="N38" s="136">
        <f t="shared" si="8"/>
        <v>9.1199999999999992</v>
      </c>
      <c r="O38" s="136">
        <f t="shared" si="9"/>
        <v>9.1199999999999992</v>
      </c>
      <c r="P38" s="136">
        <f t="shared" si="10"/>
        <v>9.1199999999999992</v>
      </c>
      <c r="Q38" s="240"/>
      <c r="R38" s="240"/>
      <c r="S38" s="240"/>
      <c r="T38" s="238"/>
      <c r="U38" s="238"/>
      <c r="V38" s="238"/>
    </row>
    <row r="39" spans="2:22" x14ac:dyDescent="0.25">
      <c r="B39" s="227" t="s">
        <v>85</v>
      </c>
      <c r="C39" s="239">
        <v>130</v>
      </c>
      <c r="D39" s="239">
        <v>150</v>
      </c>
      <c r="E39" s="239">
        <v>180</v>
      </c>
      <c r="F39" s="65" t="s">
        <v>70</v>
      </c>
      <c r="G39" s="136">
        <v>613</v>
      </c>
      <c r="H39" s="49">
        <v>45.5</v>
      </c>
      <c r="I39" s="49">
        <v>52.5</v>
      </c>
      <c r="J39" s="49">
        <v>63</v>
      </c>
      <c r="K39" s="49">
        <v>45.5</v>
      </c>
      <c r="L39" s="49">
        <v>52.5</v>
      </c>
      <c r="M39" s="49">
        <v>63</v>
      </c>
      <c r="N39" s="136">
        <f t="shared" si="8"/>
        <v>27.891500000000001</v>
      </c>
      <c r="O39" s="136">
        <f t="shared" si="9"/>
        <v>32.182499999999997</v>
      </c>
      <c r="P39" s="136">
        <f t="shared" si="10"/>
        <v>38.619</v>
      </c>
      <c r="Q39" s="240">
        <f>SUM(O39:O41)</f>
        <v>54.998499999999993</v>
      </c>
      <c r="R39" s="240">
        <f t="shared" ref="R39" si="15">SUM(P39:P41)</f>
        <v>61.442999999999998</v>
      </c>
      <c r="S39" s="240">
        <f t="shared" ref="S39" si="16">SUM(Q39:Q41)</f>
        <v>54.998499999999993</v>
      </c>
      <c r="T39" s="238">
        <f>(Q39*1.5)</f>
        <v>82.497749999999996</v>
      </c>
      <c r="U39" s="238">
        <f>(R39*1.5)</f>
        <v>92.164500000000004</v>
      </c>
      <c r="V39" s="238">
        <f>(S39*1.5)</f>
        <v>82.497749999999996</v>
      </c>
    </row>
    <row r="40" spans="2:22" ht="15.75" x14ac:dyDescent="0.25">
      <c r="B40" s="227"/>
      <c r="C40" s="239"/>
      <c r="D40" s="239"/>
      <c r="E40" s="239"/>
      <c r="F40" s="43" t="s">
        <v>19</v>
      </c>
      <c r="G40" s="136">
        <v>80</v>
      </c>
      <c r="H40" s="52">
        <v>0.1</v>
      </c>
      <c r="I40" s="52">
        <v>0.2</v>
      </c>
      <c r="J40" s="52">
        <v>0.3</v>
      </c>
      <c r="K40" s="52">
        <v>0.1</v>
      </c>
      <c r="L40" s="52">
        <v>0.2</v>
      </c>
      <c r="M40" s="52">
        <v>0.3</v>
      </c>
      <c r="N40" s="136">
        <f t="shared" si="8"/>
        <v>8.0000000000000002E-3</v>
      </c>
      <c r="O40" s="136">
        <f t="shared" si="9"/>
        <v>1.6E-2</v>
      </c>
      <c r="P40" s="136">
        <f t="shared" si="10"/>
        <v>2.4E-2</v>
      </c>
      <c r="Q40" s="240"/>
      <c r="R40" s="240"/>
      <c r="S40" s="240"/>
      <c r="T40" s="238"/>
      <c r="U40" s="238"/>
      <c r="V40" s="238"/>
    </row>
    <row r="41" spans="2:22" x14ac:dyDescent="0.25">
      <c r="B41" s="227"/>
      <c r="C41" s="239"/>
      <c r="D41" s="239"/>
      <c r="E41" s="239"/>
      <c r="F41" s="42" t="s">
        <v>14</v>
      </c>
      <c r="G41" s="136">
        <v>4560</v>
      </c>
      <c r="H41" s="49">
        <v>5</v>
      </c>
      <c r="I41" s="49">
        <v>5</v>
      </c>
      <c r="J41" s="49">
        <v>5</v>
      </c>
      <c r="K41" s="49">
        <v>5</v>
      </c>
      <c r="L41" s="49">
        <v>5</v>
      </c>
      <c r="M41" s="49">
        <v>5</v>
      </c>
      <c r="N41" s="136">
        <f t="shared" si="8"/>
        <v>22.8</v>
      </c>
      <c r="O41" s="136">
        <f t="shared" si="9"/>
        <v>22.8</v>
      </c>
      <c r="P41" s="136">
        <f t="shared" si="10"/>
        <v>22.8</v>
      </c>
      <c r="Q41" s="240"/>
      <c r="R41" s="240"/>
      <c r="S41" s="240"/>
      <c r="T41" s="238"/>
      <c r="U41" s="238"/>
      <c r="V41" s="238"/>
    </row>
    <row r="42" spans="2:22" x14ac:dyDescent="0.25">
      <c r="B42" s="227" t="s">
        <v>34</v>
      </c>
      <c r="C42" s="239">
        <v>200</v>
      </c>
      <c r="D42" s="239">
        <v>200</v>
      </c>
      <c r="E42" s="239">
        <v>200</v>
      </c>
      <c r="F42" s="66" t="s">
        <v>35</v>
      </c>
      <c r="G42" s="136">
        <v>630</v>
      </c>
      <c r="H42" s="139">
        <v>20</v>
      </c>
      <c r="I42" s="139">
        <v>20</v>
      </c>
      <c r="J42" s="139">
        <v>20</v>
      </c>
      <c r="K42" s="139">
        <v>20</v>
      </c>
      <c r="L42" s="139">
        <v>20</v>
      </c>
      <c r="M42" s="139">
        <v>20</v>
      </c>
      <c r="N42" s="136">
        <f t="shared" si="8"/>
        <v>12.6</v>
      </c>
      <c r="O42" s="136">
        <f t="shared" si="9"/>
        <v>12.6</v>
      </c>
      <c r="P42" s="136">
        <f t="shared" si="10"/>
        <v>12.6</v>
      </c>
      <c r="Q42" s="240">
        <f>SUM(N42:N43)</f>
        <v>13.875</v>
      </c>
      <c r="R42" s="240">
        <f t="shared" ref="R42" si="17">SUM(O42:O43)</f>
        <v>13.875</v>
      </c>
      <c r="S42" s="240">
        <f t="shared" ref="S42" si="18">SUM(P42:P43)</f>
        <v>13.875</v>
      </c>
      <c r="T42" s="240">
        <f>Q42*1.5</f>
        <v>20.8125</v>
      </c>
      <c r="U42" s="240">
        <f>R42*1.5</f>
        <v>20.8125</v>
      </c>
      <c r="V42" s="240">
        <f>S42*1.5</f>
        <v>20.8125</v>
      </c>
    </row>
    <row r="43" spans="2:22" x14ac:dyDescent="0.25">
      <c r="B43" s="227"/>
      <c r="C43" s="239"/>
      <c r="D43" s="239"/>
      <c r="E43" s="239"/>
      <c r="F43" s="67" t="s">
        <v>23</v>
      </c>
      <c r="G43" s="136">
        <v>425</v>
      </c>
      <c r="H43" s="49">
        <v>3</v>
      </c>
      <c r="I43" s="49">
        <v>3</v>
      </c>
      <c r="J43" s="49">
        <v>3</v>
      </c>
      <c r="K43" s="49">
        <v>3</v>
      </c>
      <c r="L43" s="49">
        <v>3</v>
      </c>
      <c r="M43" s="49">
        <v>3</v>
      </c>
      <c r="N43" s="136">
        <f t="shared" si="8"/>
        <v>1.2749999999999999</v>
      </c>
      <c r="O43" s="136">
        <f t="shared" si="9"/>
        <v>1.2749999999999999</v>
      </c>
      <c r="P43" s="136">
        <f t="shared" si="10"/>
        <v>1.2749999999999999</v>
      </c>
      <c r="Q43" s="240"/>
      <c r="R43" s="240"/>
      <c r="S43" s="240"/>
      <c r="T43" s="240"/>
      <c r="U43" s="240"/>
      <c r="V43" s="240"/>
    </row>
    <row r="44" spans="2:22" ht="30" x14ac:dyDescent="0.25">
      <c r="B44" s="60" t="s">
        <v>98</v>
      </c>
      <c r="C44" s="59">
        <v>30</v>
      </c>
      <c r="D44" s="59">
        <v>50</v>
      </c>
      <c r="E44" s="59">
        <v>50</v>
      </c>
      <c r="F44" s="60" t="s">
        <v>98</v>
      </c>
      <c r="G44" s="139">
        <v>550</v>
      </c>
      <c r="H44" s="49">
        <v>30</v>
      </c>
      <c r="I44" s="49">
        <v>50</v>
      </c>
      <c r="J44" s="49">
        <v>50</v>
      </c>
      <c r="K44" s="49">
        <v>30</v>
      </c>
      <c r="L44" s="49">
        <v>50</v>
      </c>
      <c r="M44" s="49">
        <v>50</v>
      </c>
      <c r="N44" s="136">
        <f t="shared" ref="N44" si="19">H44*G44/1000</f>
        <v>16.5</v>
      </c>
      <c r="O44" s="136">
        <f t="shared" ref="O44" si="20">I44*G44/1000</f>
        <v>27.5</v>
      </c>
      <c r="P44" s="136">
        <f t="shared" ref="P44" si="21">J44*G44/1000</f>
        <v>27.5</v>
      </c>
      <c r="Q44" s="136">
        <f>SUM(N44)</f>
        <v>16.5</v>
      </c>
      <c r="R44" s="136">
        <f t="shared" ref="R44:S44" si="22">SUM(O44)</f>
        <v>27.5</v>
      </c>
      <c r="S44" s="136">
        <f t="shared" si="22"/>
        <v>27.5</v>
      </c>
      <c r="T44" s="139">
        <f>(Q44*1.5)</f>
        <v>24.75</v>
      </c>
      <c r="U44" s="139">
        <f>R44*1.5</f>
        <v>41.25</v>
      </c>
      <c r="V44" s="139">
        <f>S44*1.5</f>
        <v>41.25</v>
      </c>
    </row>
    <row r="45" spans="2:22" x14ac:dyDescent="0.25">
      <c r="B45" s="255"/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165">
        <f t="shared" ref="Q45:V45" si="23">SUM(Q25:Q44)</f>
        <v>622.50250000000005</v>
      </c>
      <c r="R45" s="166">
        <f t="shared" si="23"/>
        <v>713.00350000000003</v>
      </c>
      <c r="S45" s="166">
        <f t="shared" si="23"/>
        <v>771.45450000000005</v>
      </c>
      <c r="T45" s="166">
        <f t="shared" si="23"/>
        <v>933.75374999999997</v>
      </c>
      <c r="U45" s="166">
        <f t="shared" si="23"/>
        <v>1069.5052499999999</v>
      </c>
      <c r="V45" s="166">
        <f t="shared" si="23"/>
        <v>1157.18175</v>
      </c>
    </row>
    <row r="46" spans="2:22" x14ac:dyDescent="0.25">
      <c r="B46" s="242" t="s">
        <v>24</v>
      </c>
      <c r="C46" s="242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</row>
    <row r="47" spans="2:22" ht="15" customHeight="1" x14ac:dyDescent="0.25">
      <c r="B47" s="241" t="s">
        <v>82</v>
      </c>
      <c r="C47" s="239">
        <v>70</v>
      </c>
      <c r="D47" s="239">
        <v>90</v>
      </c>
      <c r="E47" s="239">
        <v>100</v>
      </c>
      <c r="F47" s="42" t="s">
        <v>44</v>
      </c>
      <c r="G47" s="136">
        <v>1500</v>
      </c>
      <c r="H47" s="49">
        <v>76</v>
      </c>
      <c r="I47" s="49">
        <v>80</v>
      </c>
      <c r="J47" s="49">
        <v>80</v>
      </c>
      <c r="K47" s="49">
        <v>70</v>
      </c>
      <c r="L47" s="49">
        <v>75</v>
      </c>
      <c r="M47" s="49">
        <v>75</v>
      </c>
      <c r="N47" s="136">
        <f t="shared" ref="N47:N53" si="24">H47*G47/1000</f>
        <v>114</v>
      </c>
      <c r="O47" s="136">
        <f t="shared" ref="O47:O53" si="25">I47*G47/1000</f>
        <v>120</v>
      </c>
      <c r="P47" s="136">
        <f t="shared" ref="P47:P53" si="26">J47*G47/1000</f>
        <v>120</v>
      </c>
      <c r="Q47" s="240">
        <f>SUM(N47:N53)</f>
        <v>159.036</v>
      </c>
      <c r="R47" s="240">
        <f>SUM(O47:O53)</f>
        <v>169.30500000000001</v>
      </c>
      <c r="S47" s="240">
        <f>SUM(P47:P53)</f>
        <v>158.47900000000001</v>
      </c>
      <c r="T47" s="261">
        <f>Q47*1.5</f>
        <v>238.554</v>
      </c>
      <c r="U47" s="261">
        <f>R47*1.5</f>
        <v>253.95750000000001</v>
      </c>
      <c r="V47" s="261">
        <f>S47*1.5</f>
        <v>237.71850000000001</v>
      </c>
    </row>
    <row r="48" spans="2:22" ht="15" customHeight="1" x14ac:dyDescent="0.25">
      <c r="B48" s="241"/>
      <c r="C48" s="239"/>
      <c r="D48" s="239"/>
      <c r="E48" s="239"/>
      <c r="F48" s="66" t="s">
        <v>10</v>
      </c>
      <c r="G48" s="136">
        <v>219</v>
      </c>
      <c r="H48" s="49">
        <v>20</v>
      </c>
      <c r="I48" s="49">
        <v>23</v>
      </c>
      <c r="J48" s="49">
        <v>25</v>
      </c>
      <c r="K48" s="49">
        <v>16</v>
      </c>
      <c r="L48" s="49">
        <v>19</v>
      </c>
      <c r="M48" s="49">
        <v>20</v>
      </c>
      <c r="N48" s="136">
        <f t="shared" si="24"/>
        <v>4.38</v>
      </c>
      <c r="O48" s="136">
        <f t="shared" si="25"/>
        <v>5.0369999999999999</v>
      </c>
      <c r="P48" s="136">
        <f t="shared" si="26"/>
        <v>5.4749999999999996</v>
      </c>
      <c r="Q48" s="240"/>
      <c r="R48" s="240"/>
      <c r="S48" s="240"/>
      <c r="T48" s="261"/>
      <c r="U48" s="261"/>
      <c r="V48" s="261"/>
    </row>
    <row r="49" spans="2:22" x14ac:dyDescent="0.25">
      <c r="B49" s="241"/>
      <c r="C49" s="239"/>
      <c r="D49" s="239"/>
      <c r="E49" s="239"/>
      <c r="F49" s="42" t="s">
        <v>25</v>
      </c>
      <c r="G49" s="136">
        <v>204</v>
      </c>
      <c r="H49" s="49">
        <v>15</v>
      </c>
      <c r="I49" s="49">
        <v>18</v>
      </c>
      <c r="J49" s="49">
        <v>20</v>
      </c>
      <c r="K49" s="49">
        <v>12</v>
      </c>
      <c r="L49" s="49">
        <v>15</v>
      </c>
      <c r="M49" s="49">
        <v>17</v>
      </c>
      <c r="N49" s="136">
        <f t="shared" si="24"/>
        <v>3.06</v>
      </c>
      <c r="O49" s="136">
        <f t="shared" si="25"/>
        <v>3.6720000000000002</v>
      </c>
      <c r="P49" s="136">
        <f t="shared" si="26"/>
        <v>4.08</v>
      </c>
      <c r="Q49" s="240"/>
      <c r="R49" s="240"/>
      <c r="S49" s="240"/>
      <c r="T49" s="261"/>
      <c r="U49" s="261"/>
      <c r="V49" s="261"/>
    </row>
    <row r="50" spans="2:22" x14ac:dyDescent="0.25">
      <c r="B50" s="241"/>
      <c r="C50" s="239"/>
      <c r="D50" s="239"/>
      <c r="E50" s="239"/>
      <c r="F50" s="42" t="s">
        <v>69</v>
      </c>
      <c r="G50" s="136">
        <v>1300</v>
      </c>
      <c r="H50" s="49">
        <v>3</v>
      </c>
      <c r="I50" s="49">
        <v>3</v>
      </c>
      <c r="J50" s="49">
        <v>3</v>
      </c>
      <c r="K50" s="49">
        <v>3</v>
      </c>
      <c r="L50" s="49">
        <v>3</v>
      </c>
      <c r="M50" s="49">
        <v>3</v>
      </c>
      <c r="N50" s="136">
        <f t="shared" si="24"/>
        <v>3.9</v>
      </c>
      <c r="O50" s="136">
        <f t="shared" si="25"/>
        <v>3.9</v>
      </c>
      <c r="P50" s="136">
        <f t="shared" si="26"/>
        <v>3.9</v>
      </c>
      <c r="Q50" s="240"/>
      <c r="R50" s="240"/>
      <c r="S50" s="240"/>
      <c r="T50" s="261"/>
      <c r="U50" s="261"/>
      <c r="V50" s="261"/>
    </row>
    <row r="51" spans="2:22" x14ac:dyDescent="0.25">
      <c r="B51" s="241"/>
      <c r="C51" s="239"/>
      <c r="D51" s="239"/>
      <c r="E51" s="239"/>
      <c r="F51" s="42" t="s">
        <v>76</v>
      </c>
      <c r="G51" s="136">
        <v>1000</v>
      </c>
      <c r="H51" s="49">
        <v>20</v>
      </c>
      <c r="I51" s="49">
        <v>23</v>
      </c>
      <c r="J51" s="49">
        <v>25</v>
      </c>
      <c r="K51" s="49">
        <v>17</v>
      </c>
      <c r="L51" s="49">
        <v>19</v>
      </c>
      <c r="M51" s="49">
        <v>20</v>
      </c>
      <c r="N51" s="136">
        <f t="shared" si="24"/>
        <v>20</v>
      </c>
      <c r="O51" s="136">
        <f t="shared" si="25"/>
        <v>23</v>
      </c>
      <c r="P51" s="136">
        <f t="shared" si="26"/>
        <v>25</v>
      </c>
      <c r="Q51" s="240"/>
      <c r="R51" s="240"/>
      <c r="S51" s="240"/>
      <c r="T51" s="261"/>
      <c r="U51" s="261"/>
      <c r="V51" s="261"/>
    </row>
    <row r="52" spans="2:22" x14ac:dyDescent="0.25">
      <c r="B52" s="241"/>
      <c r="C52" s="239"/>
      <c r="D52" s="239"/>
      <c r="E52" s="239"/>
      <c r="F52" s="42" t="s">
        <v>14</v>
      </c>
      <c r="G52" s="136">
        <v>4560</v>
      </c>
      <c r="H52" s="49">
        <v>3</v>
      </c>
      <c r="I52" s="49">
        <v>3</v>
      </c>
      <c r="J52" s="49">
        <v>0</v>
      </c>
      <c r="K52" s="49">
        <v>3</v>
      </c>
      <c r="L52" s="49">
        <v>3</v>
      </c>
      <c r="M52" s="49">
        <v>3</v>
      </c>
      <c r="N52" s="136">
        <f t="shared" si="24"/>
        <v>13.68</v>
      </c>
      <c r="O52" s="136">
        <f t="shared" si="25"/>
        <v>13.68</v>
      </c>
      <c r="P52" s="136">
        <f t="shared" si="26"/>
        <v>0</v>
      </c>
      <c r="Q52" s="240"/>
      <c r="R52" s="240"/>
      <c r="S52" s="240"/>
      <c r="T52" s="261"/>
      <c r="U52" s="261"/>
      <c r="V52" s="261"/>
    </row>
    <row r="53" spans="2:22" ht="15.75" x14ac:dyDescent="0.25">
      <c r="B53" s="241"/>
      <c r="C53" s="239"/>
      <c r="D53" s="239"/>
      <c r="E53" s="239"/>
      <c r="F53" s="43" t="s">
        <v>19</v>
      </c>
      <c r="G53" s="136">
        <v>80</v>
      </c>
      <c r="H53" s="52">
        <v>0.2</v>
      </c>
      <c r="I53" s="52">
        <v>0.2</v>
      </c>
      <c r="J53" s="52">
        <v>0.3</v>
      </c>
      <c r="K53" s="52">
        <v>0.2</v>
      </c>
      <c r="L53" s="52">
        <v>0.2</v>
      </c>
      <c r="M53" s="52">
        <v>0.3</v>
      </c>
      <c r="N53" s="136">
        <f t="shared" si="24"/>
        <v>1.6E-2</v>
      </c>
      <c r="O53" s="136">
        <f t="shared" si="25"/>
        <v>1.6E-2</v>
      </c>
      <c r="P53" s="136">
        <f t="shared" si="26"/>
        <v>2.4E-2</v>
      </c>
      <c r="Q53" s="240"/>
      <c r="R53" s="240"/>
      <c r="S53" s="240"/>
      <c r="T53" s="261"/>
      <c r="U53" s="261"/>
      <c r="V53" s="261"/>
    </row>
    <row r="54" spans="2:22" ht="15.75" customHeight="1" x14ac:dyDescent="0.25">
      <c r="B54" s="227" t="s">
        <v>129</v>
      </c>
      <c r="C54" s="239">
        <v>130</v>
      </c>
      <c r="D54" s="239">
        <v>150</v>
      </c>
      <c r="E54" s="239">
        <v>180</v>
      </c>
      <c r="F54" s="53" t="s">
        <v>61</v>
      </c>
      <c r="G54" s="136">
        <v>435</v>
      </c>
      <c r="H54" s="52">
        <v>54</v>
      </c>
      <c r="I54" s="52">
        <v>63</v>
      </c>
      <c r="J54" s="52">
        <v>75</v>
      </c>
      <c r="K54" s="52">
        <v>54</v>
      </c>
      <c r="L54" s="52">
        <v>63</v>
      </c>
      <c r="M54" s="52">
        <v>75</v>
      </c>
      <c r="N54" s="136">
        <f>H70*G70/1000</f>
        <v>0.79100000000000004</v>
      </c>
      <c r="O54" s="136">
        <f>I70*G70/1000</f>
        <v>2.3730000000000002</v>
      </c>
      <c r="P54" s="136">
        <f>J70*G70/1000</f>
        <v>0.79100000000000004</v>
      </c>
      <c r="Q54" s="240">
        <f>SUM(N54:N56)</f>
        <v>9.1310000000000002</v>
      </c>
      <c r="R54" s="240">
        <f>SUM(O54:O56)</f>
        <v>7.2089999999999996</v>
      </c>
      <c r="S54" s="240">
        <f>SUM(P54:P56)</f>
        <v>5.6269999999999998</v>
      </c>
      <c r="T54" s="261">
        <f>Q54*1.5</f>
        <v>13.6965</v>
      </c>
      <c r="U54" s="261">
        <f>R54*1.5</f>
        <v>10.813499999999999</v>
      </c>
      <c r="V54" s="261">
        <f>S54*1.5</f>
        <v>8.4405000000000001</v>
      </c>
    </row>
    <row r="55" spans="2:22" x14ac:dyDescent="0.25">
      <c r="B55" s="227"/>
      <c r="C55" s="239"/>
      <c r="D55" s="239"/>
      <c r="E55" s="239"/>
      <c r="F55" s="55" t="s">
        <v>14</v>
      </c>
      <c r="G55" s="73">
        <v>4560</v>
      </c>
      <c r="H55" s="49">
        <v>3</v>
      </c>
      <c r="I55" s="49">
        <v>5</v>
      </c>
      <c r="J55" s="49">
        <v>7</v>
      </c>
      <c r="K55" s="49">
        <v>3</v>
      </c>
      <c r="L55" s="49">
        <v>5</v>
      </c>
      <c r="M55" s="49">
        <v>7</v>
      </c>
      <c r="N55" s="136">
        <f>H71*G71/1000</f>
        <v>4.17</v>
      </c>
      <c r="O55" s="136">
        <f>I72*G72/1000</f>
        <v>0.66600000000000004</v>
      </c>
      <c r="P55" s="136">
        <f>J72*G72/1000</f>
        <v>0.66600000000000004</v>
      </c>
      <c r="Q55" s="240"/>
      <c r="R55" s="240"/>
      <c r="S55" s="240"/>
      <c r="T55" s="261"/>
      <c r="U55" s="261"/>
      <c r="V55" s="261"/>
    </row>
    <row r="56" spans="2:22" ht="15.75" x14ac:dyDescent="0.25">
      <c r="B56" s="227"/>
      <c r="C56" s="239"/>
      <c r="D56" s="239"/>
      <c r="E56" s="239"/>
      <c r="F56" s="53" t="s">
        <v>19</v>
      </c>
      <c r="G56" s="136">
        <v>80</v>
      </c>
      <c r="H56" s="52">
        <v>0.2</v>
      </c>
      <c r="I56" s="52">
        <v>0.2</v>
      </c>
      <c r="J56" s="52">
        <v>0.2</v>
      </c>
      <c r="K56" s="52">
        <v>0.2</v>
      </c>
      <c r="L56" s="52">
        <v>0.2</v>
      </c>
      <c r="M56" s="52">
        <v>0.2</v>
      </c>
      <c r="N56" s="136">
        <f>H71*G71/1000</f>
        <v>4.17</v>
      </c>
      <c r="O56" s="136">
        <f>I71*G71/1000</f>
        <v>4.17</v>
      </c>
      <c r="P56" s="136">
        <f>J71*G71/1000</f>
        <v>4.17</v>
      </c>
      <c r="Q56" s="240"/>
      <c r="R56" s="240"/>
      <c r="S56" s="240"/>
      <c r="T56" s="261"/>
      <c r="U56" s="261"/>
      <c r="V56" s="261"/>
    </row>
    <row r="57" spans="2:22" ht="15" customHeight="1" x14ac:dyDescent="0.25">
      <c r="B57" s="227" t="s">
        <v>45</v>
      </c>
      <c r="C57" s="239">
        <v>200</v>
      </c>
      <c r="D57" s="239">
        <v>200</v>
      </c>
      <c r="E57" s="239">
        <v>200</v>
      </c>
      <c r="F57" s="43" t="s">
        <v>46</v>
      </c>
      <c r="G57" s="136">
        <v>3700.96</v>
      </c>
      <c r="H57" s="49">
        <v>7</v>
      </c>
      <c r="I57" s="49">
        <v>7</v>
      </c>
      <c r="J57" s="49">
        <v>7</v>
      </c>
      <c r="K57" s="49">
        <v>7</v>
      </c>
      <c r="L57" s="49">
        <v>7</v>
      </c>
      <c r="M57" s="49">
        <v>7</v>
      </c>
      <c r="N57" s="136">
        <f t="shared" ref="N57:N59" si="27">H57*G57/1000</f>
        <v>25.90672</v>
      </c>
      <c r="O57" s="136">
        <f t="shared" ref="O57:O59" si="28">I57*G57/1000</f>
        <v>25.90672</v>
      </c>
      <c r="P57" s="136">
        <f t="shared" ref="P57:P58" si="29">H57*G57/1000</f>
        <v>25.90672</v>
      </c>
      <c r="Q57" s="240">
        <f>SUM(N57:N59)</f>
        <v>102.24172000000002</v>
      </c>
      <c r="R57" s="240">
        <f>SUM(O57:O59)</f>
        <v>102.24172000000002</v>
      </c>
      <c r="S57" s="240">
        <f>SUM(P57:P59)</f>
        <v>102.24172000000002</v>
      </c>
      <c r="T57" s="261">
        <f>Q57*1.5</f>
        <v>153.36258000000004</v>
      </c>
      <c r="U57" s="261">
        <f>R57*1.5</f>
        <v>153.36258000000004</v>
      </c>
      <c r="V57" s="261">
        <f>S57*1.5</f>
        <v>153.36258000000004</v>
      </c>
    </row>
    <row r="58" spans="2:22" ht="15" customHeight="1" x14ac:dyDescent="0.25">
      <c r="B58" s="227"/>
      <c r="C58" s="239"/>
      <c r="D58" s="239"/>
      <c r="E58" s="239"/>
      <c r="F58" s="43" t="s">
        <v>47</v>
      </c>
      <c r="G58" s="136">
        <v>417</v>
      </c>
      <c r="H58" s="49">
        <v>180</v>
      </c>
      <c r="I58" s="49">
        <v>180</v>
      </c>
      <c r="J58" s="49">
        <v>180</v>
      </c>
      <c r="K58" s="49">
        <v>180</v>
      </c>
      <c r="L58" s="49">
        <v>180</v>
      </c>
      <c r="M58" s="49">
        <v>180</v>
      </c>
      <c r="N58" s="136">
        <f t="shared" si="27"/>
        <v>75.06</v>
      </c>
      <c r="O58" s="136">
        <f t="shared" si="28"/>
        <v>75.06</v>
      </c>
      <c r="P58" s="136">
        <f t="shared" si="29"/>
        <v>75.06</v>
      </c>
      <c r="Q58" s="240"/>
      <c r="R58" s="240"/>
      <c r="S58" s="240"/>
      <c r="T58" s="261"/>
      <c r="U58" s="261"/>
      <c r="V58" s="261"/>
    </row>
    <row r="59" spans="2:22" ht="15" customHeight="1" x14ac:dyDescent="0.25">
      <c r="B59" s="227"/>
      <c r="C59" s="239"/>
      <c r="D59" s="239"/>
      <c r="E59" s="239"/>
      <c r="F59" s="43" t="s">
        <v>29</v>
      </c>
      <c r="G59" s="136">
        <v>425</v>
      </c>
      <c r="H59" s="49">
        <v>3</v>
      </c>
      <c r="I59" s="49">
        <v>3</v>
      </c>
      <c r="J59" s="49">
        <v>3</v>
      </c>
      <c r="K59" s="49">
        <v>3</v>
      </c>
      <c r="L59" s="49">
        <v>3</v>
      </c>
      <c r="M59" s="49">
        <v>3</v>
      </c>
      <c r="N59" s="136">
        <f t="shared" si="27"/>
        <v>1.2749999999999999</v>
      </c>
      <c r="O59" s="136">
        <f t="shared" si="28"/>
        <v>1.2749999999999999</v>
      </c>
      <c r="P59" s="136">
        <f>J59*G59/1000</f>
        <v>1.2749999999999999</v>
      </c>
      <c r="Q59" s="240"/>
      <c r="R59" s="240"/>
      <c r="S59" s="240"/>
      <c r="T59" s="261"/>
      <c r="U59" s="261"/>
      <c r="V59" s="261"/>
    </row>
    <row r="60" spans="2:22" ht="15" customHeight="1" x14ac:dyDescent="0.25">
      <c r="B60" s="65" t="s">
        <v>58</v>
      </c>
      <c r="C60" s="57">
        <v>120</v>
      </c>
      <c r="D60" s="57">
        <v>120</v>
      </c>
      <c r="E60" s="57">
        <v>120</v>
      </c>
      <c r="F60" s="43" t="s">
        <v>42</v>
      </c>
      <c r="G60" s="136">
        <v>751</v>
      </c>
      <c r="H60" s="49">
        <v>150</v>
      </c>
      <c r="I60" s="49">
        <v>150</v>
      </c>
      <c r="J60" s="49">
        <v>150</v>
      </c>
      <c r="K60" s="49">
        <v>120</v>
      </c>
      <c r="L60" s="49">
        <v>120</v>
      </c>
      <c r="M60" s="49">
        <v>120</v>
      </c>
      <c r="N60" s="136">
        <f t="shared" ref="N60:N61" si="30">H60*G60/1000</f>
        <v>112.65</v>
      </c>
      <c r="O60" s="136">
        <f t="shared" ref="O60:O61" si="31">I60*G60/1000</f>
        <v>112.65</v>
      </c>
      <c r="P60" s="136">
        <f t="shared" ref="P60:P61" si="32">J60*G60/1000</f>
        <v>112.65</v>
      </c>
      <c r="Q60" s="86">
        <f>SUM(N60)</f>
        <v>112.65</v>
      </c>
      <c r="R60" s="86">
        <f t="shared" ref="R60:S61" si="33">SUM(O60)</f>
        <v>112.65</v>
      </c>
      <c r="S60" s="86">
        <f t="shared" si="33"/>
        <v>112.65</v>
      </c>
      <c r="T60" s="87">
        <f t="shared" ref="T60:V61" si="34">(Q60*1.5)</f>
        <v>168.97500000000002</v>
      </c>
      <c r="U60" s="87">
        <f t="shared" si="34"/>
        <v>168.97500000000002</v>
      </c>
      <c r="V60" s="87">
        <f t="shared" si="34"/>
        <v>168.97500000000002</v>
      </c>
    </row>
    <row r="61" spans="2:22" ht="30" x14ac:dyDescent="0.25">
      <c r="B61" s="60" t="s">
        <v>98</v>
      </c>
      <c r="C61" s="59">
        <v>30</v>
      </c>
      <c r="D61" s="59">
        <v>50</v>
      </c>
      <c r="E61" s="59">
        <v>50</v>
      </c>
      <c r="F61" s="60" t="s">
        <v>98</v>
      </c>
      <c r="G61" s="139">
        <v>550</v>
      </c>
      <c r="H61" s="49">
        <v>30</v>
      </c>
      <c r="I61" s="49">
        <v>50</v>
      </c>
      <c r="J61" s="49">
        <v>50</v>
      </c>
      <c r="K61" s="49">
        <v>30</v>
      </c>
      <c r="L61" s="49">
        <v>50</v>
      </c>
      <c r="M61" s="49">
        <v>50</v>
      </c>
      <c r="N61" s="136">
        <f t="shared" si="30"/>
        <v>16.5</v>
      </c>
      <c r="O61" s="136">
        <f t="shared" si="31"/>
        <v>27.5</v>
      </c>
      <c r="P61" s="136">
        <f t="shared" si="32"/>
        <v>27.5</v>
      </c>
      <c r="Q61" s="136">
        <f>SUM(N61)</f>
        <v>16.5</v>
      </c>
      <c r="R61" s="136">
        <f t="shared" si="33"/>
        <v>27.5</v>
      </c>
      <c r="S61" s="136">
        <f t="shared" si="33"/>
        <v>27.5</v>
      </c>
      <c r="T61" s="87">
        <f t="shared" si="34"/>
        <v>24.75</v>
      </c>
      <c r="U61" s="87">
        <f t="shared" si="34"/>
        <v>41.25</v>
      </c>
      <c r="V61" s="87">
        <f t="shared" si="34"/>
        <v>41.25</v>
      </c>
    </row>
    <row r="62" spans="2:22" x14ac:dyDescent="0.25">
      <c r="B62" s="254"/>
      <c r="C62" s="241"/>
      <c r="D62" s="241"/>
      <c r="E62" s="241"/>
      <c r="F62" s="241"/>
      <c r="G62" s="241"/>
      <c r="H62" s="241"/>
      <c r="I62" s="241"/>
      <c r="J62" s="241"/>
      <c r="K62" s="241"/>
      <c r="L62" s="241"/>
      <c r="M62" s="241"/>
      <c r="N62" s="241"/>
      <c r="O62" s="241"/>
      <c r="P62" s="241"/>
      <c r="Q62" s="167">
        <f t="shared" ref="Q62:V62" si="35">SUM(Q47:Q61)</f>
        <v>399.55871999999999</v>
      </c>
      <c r="R62" s="167">
        <f t="shared" si="35"/>
        <v>418.90571999999997</v>
      </c>
      <c r="S62" s="167">
        <f t="shared" si="35"/>
        <v>406.49772000000007</v>
      </c>
      <c r="T62" s="167">
        <f t="shared" si="35"/>
        <v>599.33807999999999</v>
      </c>
      <c r="U62" s="167">
        <f t="shared" si="35"/>
        <v>628.35858000000007</v>
      </c>
      <c r="V62" s="167">
        <f t="shared" si="35"/>
        <v>609.74657999999999</v>
      </c>
    </row>
    <row r="63" spans="2:22" ht="17.25" customHeight="1" thickBot="1" x14ac:dyDescent="0.3">
      <c r="B63" s="242" t="s">
        <v>30</v>
      </c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2"/>
      <c r="P63" s="242"/>
      <c r="Q63" s="45"/>
      <c r="R63" s="3"/>
      <c r="S63" s="3"/>
      <c r="T63" s="3"/>
      <c r="U63" s="3"/>
      <c r="V63" s="3"/>
    </row>
    <row r="64" spans="2:22" ht="21" customHeight="1" x14ac:dyDescent="0.25">
      <c r="B64" s="227" t="s">
        <v>153</v>
      </c>
      <c r="C64" s="241">
        <v>70</v>
      </c>
      <c r="D64" s="241">
        <v>90</v>
      </c>
      <c r="E64" s="241">
        <v>100</v>
      </c>
      <c r="F64" s="42" t="s">
        <v>54</v>
      </c>
      <c r="G64" s="44">
        <v>2850</v>
      </c>
      <c r="H64" s="59">
        <v>80</v>
      </c>
      <c r="I64" s="56">
        <v>98</v>
      </c>
      <c r="J64" s="59">
        <v>105</v>
      </c>
      <c r="K64" s="59">
        <v>74</v>
      </c>
      <c r="L64" s="59">
        <v>75</v>
      </c>
      <c r="M64" s="59">
        <v>98</v>
      </c>
      <c r="N64" s="136">
        <f t="shared" ref="N64:N70" si="36">H64*G64/1000</f>
        <v>228</v>
      </c>
      <c r="O64" s="136">
        <f>I64*G64/1000</f>
        <v>279.3</v>
      </c>
      <c r="P64" s="136">
        <f>J64*G64/1000</f>
        <v>299.25</v>
      </c>
      <c r="Q64" s="262">
        <f>SUM(N64:N70)</f>
        <v>245.34</v>
      </c>
      <c r="R64" s="262">
        <f t="shared" ref="R64:S64" si="37">SUM(O64:O70)</f>
        <v>303.94599999999997</v>
      </c>
      <c r="S64" s="262">
        <f t="shared" si="37"/>
        <v>327.09800000000001</v>
      </c>
      <c r="T64" s="263">
        <f>Q64*1.5</f>
        <v>368.01</v>
      </c>
      <c r="U64" s="263">
        <f>R64*1.5</f>
        <v>455.91899999999998</v>
      </c>
      <c r="V64" s="266">
        <f>S64*1.5</f>
        <v>490.64700000000005</v>
      </c>
    </row>
    <row r="65" spans="2:22" ht="21" customHeight="1" x14ac:dyDescent="0.25">
      <c r="B65" s="227"/>
      <c r="C65" s="241"/>
      <c r="D65" s="241"/>
      <c r="E65" s="241"/>
      <c r="F65" s="42" t="s">
        <v>53</v>
      </c>
      <c r="G65" s="136">
        <v>426</v>
      </c>
      <c r="H65" s="139">
        <v>7</v>
      </c>
      <c r="I65" s="139">
        <v>12</v>
      </c>
      <c r="J65" s="52">
        <v>15</v>
      </c>
      <c r="K65" s="139">
        <v>7</v>
      </c>
      <c r="L65" s="139">
        <v>12</v>
      </c>
      <c r="M65" s="52">
        <v>15</v>
      </c>
      <c r="N65" s="136">
        <f t="shared" si="36"/>
        <v>2.9820000000000002</v>
      </c>
      <c r="O65" s="136">
        <f t="shared" ref="O65" si="38">J65*G65/1000</f>
        <v>6.39</v>
      </c>
      <c r="P65" s="136">
        <f t="shared" ref="P65" si="39">J65*G65/1000</f>
        <v>6.39</v>
      </c>
      <c r="Q65" s="244"/>
      <c r="R65" s="244"/>
      <c r="S65" s="244"/>
      <c r="T65" s="264"/>
      <c r="U65" s="264"/>
      <c r="V65" s="267"/>
    </row>
    <row r="66" spans="2:22" x14ac:dyDescent="0.25">
      <c r="B66" s="227"/>
      <c r="C66" s="241"/>
      <c r="D66" s="241"/>
      <c r="E66" s="241"/>
      <c r="F66" s="60" t="s">
        <v>32</v>
      </c>
      <c r="G66" s="44">
        <v>204</v>
      </c>
      <c r="H66" s="59">
        <v>6</v>
      </c>
      <c r="I66" s="56">
        <v>10</v>
      </c>
      <c r="J66" s="59">
        <v>10</v>
      </c>
      <c r="K66" s="59">
        <v>5</v>
      </c>
      <c r="L66" s="59">
        <v>8</v>
      </c>
      <c r="M66" s="59">
        <v>10</v>
      </c>
      <c r="N66" s="136">
        <f t="shared" si="36"/>
        <v>1.224</v>
      </c>
      <c r="O66" s="136">
        <f t="shared" ref="O66:O83" si="40">I66*G66/1000</f>
        <v>2.04</v>
      </c>
      <c r="P66" s="136">
        <f t="shared" ref="P66:P83" si="41">J66*G66/1000</f>
        <v>2.04</v>
      </c>
      <c r="Q66" s="244"/>
      <c r="R66" s="244"/>
      <c r="S66" s="244"/>
      <c r="T66" s="264"/>
      <c r="U66" s="264"/>
      <c r="V66" s="267"/>
    </row>
    <row r="67" spans="2:22" ht="15.75" customHeight="1" x14ac:dyDescent="0.25">
      <c r="B67" s="227"/>
      <c r="C67" s="241"/>
      <c r="D67" s="241"/>
      <c r="E67" s="241"/>
      <c r="F67" s="42" t="s">
        <v>55</v>
      </c>
      <c r="G67" s="44">
        <v>750</v>
      </c>
      <c r="H67" s="59">
        <v>13</v>
      </c>
      <c r="I67" s="56">
        <v>15</v>
      </c>
      <c r="J67" s="59">
        <v>20</v>
      </c>
      <c r="K67" s="59">
        <v>13</v>
      </c>
      <c r="L67" s="59">
        <v>15</v>
      </c>
      <c r="M67" s="59">
        <v>20</v>
      </c>
      <c r="N67" s="136">
        <f t="shared" si="36"/>
        <v>9.75</v>
      </c>
      <c r="O67" s="136">
        <f t="shared" si="40"/>
        <v>11.25</v>
      </c>
      <c r="P67" s="136">
        <f t="shared" si="41"/>
        <v>15</v>
      </c>
      <c r="Q67" s="244"/>
      <c r="R67" s="244"/>
      <c r="S67" s="244"/>
      <c r="T67" s="264"/>
      <c r="U67" s="264"/>
      <c r="V67" s="267"/>
    </row>
    <row r="68" spans="2:22" x14ac:dyDescent="0.25">
      <c r="B68" s="227"/>
      <c r="C68" s="241"/>
      <c r="D68" s="241"/>
      <c r="E68" s="241"/>
      <c r="F68" s="42" t="s">
        <v>87</v>
      </c>
      <c r="G68" s="44">
        <v>517</v>
      </c>
      <c r="H68" s="59">
        <v>5</v>
      </c>
      <c r="I68" s="56">
        <v>5</v>
      </c>
      <c r="J68" s="59">
        <v>7</v>
      </c>
      <c r="K68" s="59">
        <v>5</v>
      </c>
      <c r="L68" s="56">
        <v>5</v>
      </c>
      <c r="M68" s="59">
        <v>7</v>
      </c>
      <c r="N68" s="136">
        <f t="shared" si="36"/>
        <v>2.585</v>
      </c>
      <c r="O68" s="136">
        <f t="shared" si="40"/>
        <v>2.585</v>
      </c>
      <c r="P68" s="136">
        <f t="shared" si="41"/>
        <v>3.6190000000000002</v>
      </c>
      <c r="Q68" s="244"/>
      <c r="R68" s="244"/>
      <c r="S68" s="244"/>
      <c r="T68" s="264"/>
      <c r="U68" s="264"/>
      <c r="V68" s="267"/>
    </row>
    <row r="69" spans="2:22" ht="15.75" x14ac:dyDescent="0.25">
      <c r="B69" s="227"/>
      <c r="C69" s="241"/>
      <c r="D69" s="241"/>
      <c r="E69" s="241"/>
      <c r="F69" s="43" t="s">
        <v>19</v>
      </c>
      <c r="G69" s="136">
        <v>80</v>
      </c>
      <c r="H69" s="52">
        <v>0.1</v>
      </c>
      <c r="I69" s="56">
        <v>0.1</v>
      </c>
      <c r="J69" s="52">
        <v>0.1</v>
      </c>
      <c r="K69" s="52">
        <v>0.1</v>
      </c>
      <c r="L69" s="56">
        <v>0.1</v>
      </c>
      <c r="M69" s="52">
        <v>0.1</v>
      </c>
      <c r="N69" s="136">
        <f t="shared" si="36"/>
        <v>8.0000000000000002E-3</v>
      </c>
      <c r="O69" s="136">
        <f t="shared" si="40"/>
        <v>8.0000000000000002E-3</v>
      </c>
      <c r="P69" s="136">
        <f t="shared" si="41"/>
        <v>8.0000000000000002E-3</v>
      </c>
      <c r="Q69" s="244"/>
      <c r="R69" s="244"/>
      <c r="S69" s="244"/>
      <c r="T69" s="264"/>
      <c r="U69" s="264"/>
      <c r="V69" s="267"/>
    </row>
    <row r="70" spans="2:22" x14ac:dyDescent="0.25">
      <c r="B70" s="227"/>
      <c r="C70" s="241"/>
      <c r="D70" s="241"/>
      <c r="E70" s="241"/>
      <c r="F70" s="42" t="s">
        <v>12</v>
      </c>
      <c r="G70" s="136">
        <v>791</v>
      </c>
      <c r="H70" s="49">
        <v>1</v>
      </c>
      <c r="I70" s="56">
        <v>3</v>
      </c>
      <c r="J70" s="49">
        <v>1</v>
      </c>
      <c r="K70" s="49">
        <v>1</v>
      </c>
      <c r="L70" s="56">
        <v>3</v>
      </c>
      <c r="M70" s="49">
        <v>1</v>
      </c>
      <c r="N70" s="136">
        <f t="shared" si="36"/>
        <v>0.79100000000000004</v>
      </c>
      <c r="O70" s="136">
        <f t="shared" si="40"/>
        <v>2.3730000000000002</v>
      </c>
      <c r="P70" s="136">
        <f t="shared" si="41"/>
        <v>0.79100000000000004</v>
      </c>
      <c r="Q70" s="245"/>
      <c r="R70" s="245"/>
      <c r="S70" s="245"/>
      <c r="T70" s="265"/>
      <c r="U70" s="265"/>
      <c r="V70" s="268"/>
    </row>
    <row r="71" spans="2:22" ht="15.75" customHeight="1" x14ac:dyDescent="0.25">
      <c r="B71" s="227" t="s">
        <v>65</v>
      </c>
      <c r="C71" s="241">
        <v>20</v>
      </c>
      <c r="D71" s="241">
        <v>20</v>
      </c>
      <c r="E71" s="241">
        <v>20</v>
      </c>
      <c r="F71" s="43" t="s">
        <v>62</v>
      </c>
      <c r="G71" s="136">
        <v>417</v>
      </c>
      <c r="H71" s="50">
        <v>10</v>
      </c>
      <c r="I71" s="50">
        <v>10</v>
      </c>
      <c r="J71" s="50">
        <v>10</v>
      </c>
      <c r="K71" s="50">
        <v>10</v>
      </c>
      <c r="L71" s="50">
        <v>10</v>
      </c>
      <c r="M71" s="50">
        <v>10</v>
      </c>
      <c r="N71" s="136">
        <f t="shared" ref="N71:N83" si="42">H71*G71/1000</f>
        <v>4.17</v>
      </c>
      <c r="O71" s="136">
        <f t="shared" si="40"/>
        <v>4.17</v>
      </c>
      <c r="P71" s="136">
        <f t="shared" si="41"/>
        <v>4.17</v>
      </c>
      <c r="Q71" s="240">
        <f>SUM(N71:N74)</f>
        <v>24.515999999999998</v>
      </c>
      <c r="R71" s="240">
        <f t="shared" ref="R71:S71" si="43">SUM(O71:O74)</f>
        <v>24.515999999999998</v>
      </c>
      <c r="S71" s="240">
        <f t="shared" si="43"/>
        <v>24.515999999999998</v>
      </c>
      <c r="T71" s="261">
        <f>Q71*1.5</f>
        <v>36.774000000000001</v>
      </c>
      <c r="U71" s="261">
        <f>R71*1.5</f>
        <v>36.774000000000001</v>
      </c>
      <c r="V71" s="271">
        <f>S71*1.5</f>
        <v>36.774000000000001</v>
      </c>
    </row>
    <row r="72" spans="2:22" ht="15.75" customHeight="1" x14ac:dyDescent="0.25">
      <c r="B72" s="227"/>
      <c r="C72" s="241"/>
      <c r="D72" s="241"/>
      <c r="E72" s="241"/>
      <c r="F72" s="43" t="s">
        <v>66</v>
      </c>
      <c r="G72" s="136">
        <v>222</v>
      </c>
      <c r="H72" s="50">
        <v>3</v>
      </c>
      <c r="I72" s="50">
        <v>3</v>
      </c>
      <c r="J72" s="50">
        <v>3</v>
      </c>
      <c r="K72" s="50">
        <v>3</v>
      </c>
      <c r="L72" s="50">
        <v>3</v>
      </c>
      <c r="M72" s="50">
        <v>3</v>
      </c>
      <c r="N72" s="136">
        <f t="shared" si="42"/>
        <v>0.66600000000000004</v>
      </c>
      <c r="O72" s="136">
        <f t="shared" si="40"/>
        <v>0.66600000000000004</v>
      </c>
      <c r="P72" s="136">
        <f t="shared" si="41"/>
        <v>0.66600000000000004</v>
      </c>
      <c r="Q72" s="240"/>
      <c r="R72" s="240"/>
      <c r="S72" s="240"/>
      <c r="T72" s="261"/>
      <c r="U72" s="261"/>
      <c r="V72" s="271"/>
    </row>
    <row r="73" spans="2:22" ht="15.75" customHeight="1" x14ac:dyDescent="0.25">
      <c r="B73" s="227"/>
      <c r="C73" s="241"/>
      <c r="D73" s="241"/>
      <c r="E73" s="241"/>
      <c r="F73" s="43" t="s">
        <v>14</v>
      </c>
      <c r="G73" s="136">
        <v>4560</v>
      </c>
      <c r="H73" s="50">
        <v>3</v>
      </c>
      <c r="I73" s="50">
        <v>3</v>
      </c>
      <c r="J73" s="50">
        <v>3</v>
      </c>
      <c r="K73" s="50">
        <v>3</v>
      </c>
      <c r="L73" s="50">
        <v>3</v>
      </c>
      <c r="M73" s="50">
        <v>3</v>
      </c>
      <c r="N73" s="136">
        <f t="shared" si="42"/>
        <v>13.68</v>
      </c>
      <c r="O73" s="136">
        <f t="shared" si="40"/>
        <v>13.68</v>
      </c>
      <c r="P73" s="136">
        <f t="shared" si="41"/>
        <v>13.68</v>
      </c>
      <c r="Q73" s="240"/>
      <c r="R73" s="240"/>
      <c r="S73" s="240"/>
      <c r="T73" s="261"/>
      <c r="U73" s="261"/>
      <c r="V73" s="271"/>
    </row>
    <row r="74" spans="2:22" ht="15.75" customHeight="1" x14ac:dyDescent="0.25">
      <c r="B74" s="227"/>
      <c r="C74" s="241"/>
      <c r="D74" s="241"/>
      <c r="E74" s="241"/>
      <c r="F74" s="43" t="s">
        <v>69</v>
      </c>
      <c r="G74" s="136">
        <v>2000</v>
      </c>
      <c r="H74" s="50">
        <v>3</v>
      </c>
      <c r="I74" s="50">
        <v>3</v>
      </c>
      <c r="J74" s="50">
        <v>3</v>
      </c>
      <c r="K74" s="50">
        <v>3</v>
      </c>
      <c r="L74" s="50">
        <v>3</v>
      </c>
      <c r="M74" s="50">
        <v>3</v>
      </c>
      <c r="N74" s="136">
        <f t="shared" si="42"/>
        <v>6</v>
      </c>
      <c r="O74" s="136">
        <f t="shared" si="40"/>
        <v>6</v>
      </c>
      <c r="P74" s="136">
        <f t="shared" si="41"/>
        <v>6</v>
      </c>
      <c r="Q74" s="240"/>
      <c r="R74" s="240"/>
      <c r="S74" s="240"/>
      <c r="T74" s="261"/>
      <c r="U74" s="261"/>
      <c r="V74" s="271"/>
    </row>
    <row r="75" spans="2:22" ht="15.75" customHeight="1" x14ac:dyDescent="0.25">
      <c r="B75" s="227" t="s">
        <v>64</v>
      </c>
      <c r="C75" s="241">
        <v>130</v>
      </c>
      <c r="D75" s="241">
        <v>150</v>
      </c>
      <c r="E75" s="241">
        <v>180</v>
      </c>
      <c r="F75" s="43" t="s">
        <v>63</v>
      </c>
      <c r="G75" s="136">
        <v>276</v>
      </c>
      <c r="H75" s="50">
        <v>140</v>
      </c>
      <c r="I75" s="50">
        <v>144</v>
      </c>
      <c r="J75" s="50">
        <v>150</v>
      </c>
      <c r="K75" s="50">
        <v>93</v>
      </c>
      <c r="L75" s="56">
        <v>108</v>
      </c>
      <c r="M75" s="56">
        <v>111</v>
      </c>
      <c r="N75" s="136">
        <f t="shared" si="42"/>
        <v>38.64</v>
      </c>
      <c r="O75" s="136">
        <f t="shared" si="40"/>
        <v>39.744</v>
      </c>
      <c r="P75" s="136">
        <f t="shared" si="41"/>
        <v>41.4</v>
      </c>
      <c r="Q75" s="240">
        <f>SUM(N75:N79)</f>
        <v>103.861</v>
      </c>
      <c r="R75" s="240">
        <f t="shared" ref="R75:S75" si="44">SUM(O75:O79)</f>
        <v>98.92</v>
      </c>
      <c r="S75" s="240">
        <f t="shared" si="44"/>
        <v>108.03899999999999</v>
      </c>
      <c r="T75" s="261">
        <f>Q75*1.5</f>
        <v>155.79150000000001</v>
      </c>
      <c r="U75" s="261">
        <f>R75*1.5</f>
        <v>148.38</v>
      </c>
      <c r="V75" s="271">
        <f>S75*1.5</f>
        <v>162.05849999999998</v>
      </c>
    </row>
    <row r="76" spans="2:22" ht="15.75" customHeight="1" x14ac:dyDescent="0.25">
      <c r="B76" s="227"/>
      <c r="C76" s="241"/>
      <c r="D76" s="241"/>
      <c r="E76" s="241"/>
      <c r="F76" s="43" t="s">
        <v>26</v>
      </c>
      <c r="G76" s="136">
        <v>219</v>
      </c>
      <c r="H76" s="50">
        <v>55</v>
      </c>
      <c r="I76" s="50">
        <v>75</v>
      </c>
      <c r="J76" s="50">
        <v>90</v>
      </c>
      <c r="K76" s="50">
        <v>48</v>
      </c>
      <c r="L76" s="56">
        <v>57</v>
      </c>
      <c r="M76" s="56">
        <v>63</v>
      </c>
      <c r="N76" s="136">
        <f t="shared" si="42"/>
        <v>12.045</v>
      </c>
      <c r="O76" s="136">
        <f t="shared" si="40"/>
        <v>16.425000000000001</v>
      </c>
      <c r="P76" s="136">
        <f t="shared" si="41"/>
        <v>19.71</v>
      </c>
      <c r="Q76" s="240"/>
      <c r="R76" s="240"/>
      <c r="S76" s="240"/>
      <c r="T76" s="261"/>
      <c r="U76" s="261"/>
      <c r="V76" s="271"/>
    </row>
    <row r="77" spans="2:22" x14ac:dyDescent="0.25">
      <c r="B77" s="227"/>
      <c r="C77" s="241"/>
      <c r="D77" s="241"/>
      <c r="E77" s="241"/>
      <c r="F77" s="42" t="s">
        <v>62</v>
      </c>
      <c r="G77" s="136">
        <v>417</v>
      </c>
      <c r="H77" s="49">
        <v>40</v>
      </c>
      <c r="I77" s="49">
        <v>15</v>
      </c>
      <c r="J77" s="49">
        <v>25</v>
      </c>
      <c r="K77" s="49">
        <v>40</v>
      </c>
      <c r="L77" s="56">
        <v>15</v>
      </c>
      <c r="M77" s="56">
        <v>25</v>
      </c>
      <c r="N77" s="136">
        <f t="shared" si="42"/>
        <v>16.68</v>
      </c>
      <c r="O77" s="136">
        <f t="shared" si="40"/>
        <v>6.2549999999999999</v>
      </c>
      <c r="P77" s="136">
        <f t="shared" si="41"/>
        <v>10.425000000000001</v>
      </c>
      <c r="Q77" s="240"/>
      <c r="R77" s="240"/>
      <c r="S77" s="240"/>
      <c r="T77" s="261"/>
      <c r="U77" s="261"/>
      <c r="V77" s="271"/>
    </row>
    <row r="78" spans="2:22" x14ac:dyDescent="0.25">
      <c r="B78" s="227"/>
      <c r="C78" s="241"/>
      <c r="D78" s="241"/>
      <c r="E78" s="241"/>
      <c r="F78" s="42" t="s">
        <v>14</v>
      </c>
      <c r="G78" s="136">
        <v>4560</v>
      </c>
      <c r="H78" s="49">
        <v>8</v>
      </c>
      <c r="I78" s="49">
        <v>8</v>
      </c>
      <c r="J78" s="49">
        <v>8</v>
      </c>
      <c r="K78" s="49">
        <v>8</v>
      </c>
      <c r="L78" s="56">
        <v>8</v>
      </c>
      <c r="M78" s="56">
        <v>8</v>
      </c>
      <c r="N78" s="136">
        <f t="shared" si="42"/>
        <v>36.479999999999997</v>
      </c>
      <c r="O78" s="136">
        <f t="shared" si="40"/>
        <v>36.479999999999997</v>
      </c>
      <c r="P78" s="136">
        <f t="shared" si="41"/>
        <v>36.479999999999997</v>
      </c>
      <c r="Q78" s="240"/>
      <c r="R78" s="240"/>
      <c r="S78" s="240"/>
      <c r="T78" s="261"/>
      <c r="U78" s="261"/>
      <c r="V78" s="271"/>
    </row>
    <row r="79" spans="2:22" ht="15.75" x14ac:dyDescent="0.25">
      <c r="B79" s="227"/>
      <c r="C79" s="241"/>
      <c r="D79" s="241"/>
      <c r="E79" s="241"/>
      <c r="F79" s="43" t="s">
        <v>19</v>
      </c>
      <c r="G79" s="136">
        <v>80</v>
      </c>
      <c r="H79" s="52">
        <v>0.2</v>
      </c>
      <c r="I79" s="52">
        <v>0.2</v>
      </c>
      <c r="J79" s="52">
        <v>0.3</v>
      </c>
      <c r="K79" s="52">
        <v>0.2</v>
      </c>
      <c r="L79" s="74">
        <v>0.3</v>
      </c>
      <c r="M79" s="74">
        <v>0.3</v>
      </c>
      <c r="N79" s="136">
        <f t="shared" si="42"/>
        <v>1.6E-2</v>
      </c>
      <c r="O79" s="136">
        <f t="shared" si="40"/>
        <v>1.6E-2</v>
      </c>
      <c r="P79" s="136">
        <f t="shared" si="41"/>
        <v>2.4E-2</v>
      </c>
      <c r="Q79" s="240"/>
      <c r="R79" s="240"/>
      <c r="S79" s="240"/>
      <c r="T79" s="261"/>
      <c r="U79" s="261"/>
      <c r="V79" s="271"/>
    </row>
    <row r="80" spans="2:22" ht="31.5" x14ac:dyDescent="0.25">
      <c r="B80" s="75" t="s">
        <v>111</v>
      </c>
      <c r="C80" s="142">
        <v>20</v>
      </c>
      <c r="D80" s="142">
        <v>25</v>
      </c>
      <c r="E80" s="142">
        <v>30</v>
      </c>
      <c r="F80" s="76" t="s">
        <v>151</v>
      </c>
      <c r="G80" s="136">
        <v>1000</v>
      </c>
      <c r="H80" s="52">
        <v>22</v>
      </c>
      <c r="I80" s="52">
        <v>27</v>
      </c>
      <c r="J80" s="52">
        <v>32</v>
      </c>
      <c r="K80" s="52">
        <v>20</v>
      </c>
      <c r="L80" s="77">
        <v>25</v>
      </c>
      <c r="M80" s="77">
        <v>30</v>
      </c>
      <c r="N80" s="136">
        <f t="shared" si="42"/>
        <v>22</v>
      </c>
      <c r="O80" s="136">
        <f t="shared" si="40"/>
        <v>27</v>
      </c>
      <c r="P80" s="136">
        <f t="shared" si="41"/>
        <v>32</v>
      </c>
      <c r="Q80" s="114">
        <f>N80</f>
        <v>22</v>
      </c>
      <c r="R80" s="114">
        <f t="shared" ref="R80:S80" si="45">O80</f>
        <v>27</v>
      </c>
      <c r="S80" s="114">
        <f t="shared" si="45"/>
        <v>32</v>
      </c>
      <c r="T80" s="116">
        <f t="shared" ref="T80:V81" si="46">Q80*1.5</f>
        <v>33</v>
      </c>
      <c r="U80" s="116">
        <f t="shared" si="46"/>
        <v>40.5</v>
      </c>
      <c r="V80" s="116">
        <f t="shared" si="46"/>
        <v>48</v>
      </c>
    </row>
    <row r="81" spans="2:22" ht="15.75" x14ac:dyDescent="0.25">
      <c r="B81" s="227" t="s">
        <v>88</v>
      </c>
      <c r="C81" s="239">
        <v>200</v>
      </c>
      <c r="D81" s="239">
        <v>200</v>
      </c>
      <c r="E81" s="239">
        <v>200</v>
      </c>
      <c r="F81" s="43" t="s">
        <v>33</v>
      </c>
      <c r="G81" s="136">
        <v>1488</v>
      </c>
      <c r="H81" s="49">
        <v>20</v>
      </c>
      <c r="I81" s="49">
        <v>20</v>
      </c>
      <c r="J81" s="49">
        <v>20</v>
      </c>
      <c r="K81" s="49">
        <v>20</v>
      </c>
      <c r="L81" s="49">
        <v>20</v>
      </c>
      <c r="M81" s="49">
        <v>20</v>
      </c>
      <c r="N81" s="136">
        <f t="shared" si="42"/>
        <v>29.76</v>
      </c>
      <c r="O81" s="136">
        <f t="shared" si="40"/>
        <v>29.76</v>
      </c>
      <c r="P81" s="136">
        <f t="shared" ref="P81:P82" si="47">H81*G81/1000</f>
        <v>29.76</v>
      </c>
      <c r="Q81" s="243">
        <f>SUM(N81:N82)</f>
        <v>33.160000000000004</v>
      </c>
      <c r="R81" s="243">
        <f t="shared" ref="R81:S81" si="48">SUM(O81:O82)</f>
        <v>33.160000000000004</v>
      </c>
      <c r="S81" s="243">
        <f t="shared" si="48"/>
        <v>33.160000000000004</v>
      </c>
      <c r="T81" s="270">
        <f t="shared" si="46"/>
        <v>49.740000000000009</v>
      </c>
      <c r="U81" s="270">
        <f t="shared" si="46"/>
        <v>49.740000000000009</v>
      </c>
      <c r="V81" s="269">
        <f t="shared" si="46"/>
        <v>49.740000000000009</v>
      </c>
    </row>
    <row r="82" spans="2:22" ht="15.75" x14ac:dyDescent="0.25">
      <c r="B82" s="227"/>
      <c r="C82" s="239"/>
      <c r="D82" s="239"/>
      <c r="E82" s="239"/>
      <c r="F82" s="43" t="s">
        <v>29</v>
      </c>
      <c r="G82" s="136">
        <v>425</v>
      </c>
      <c r="H82" s="49">
        <v>8</v>
      </c>
      <c r="I82" s="49">
        <v>8</v>
      </c>
      <c r="J82" s="49">
        <v>8</v>
      </c>
      <c r="K82" s="49">
        <v>8</v>
      </c>
      <c r="L82" s="49">
        <v>8</v>
      </c>
      <c r="M82" s="49">
        <v>8</v>
      </c>
      <c r="N82" s="136">
        <f t="shared" si="42"/>
        <v>3.4</v>
      </c>
      <c r="O82" s="136">
        <f t="shared" si="40"/>
        <v>3.4</v>
      </c>
      <c r="P82" s="136">
        <f t="shared" si="47"/>
        <v>3.4</v>
      </c>
      <c r="Q82" s="245"/>
      <c r="R82" s="245"/>
      <c r="S82" s="245"/>
      <c r="T82" s="265"/>
      <c r="U82" s="265"/>
      <c r="V82" s="268"/>
    </row>
    <row r="83" spans="2:22" ht="30" x14ac:dyDescent="0.25">
      <c r="B83" s="60" t="s">
        <v>98</v>
      </c>
      <c r="C83" s="59">
        <v>30</v>
      </c>
      <c r="D83" s="59">
        <v>50</v>
      </c>
      <c r="E83" s="59">
        <v>50</v>
      </c>
      <c r="F83" s="60" t="s">
        <v>98</v>
      </c>
      <c r="G83" s="139">
        <v>550</v>
      </c>
      <c r="H83" s="49">
        <v>30</v>
      </c>
      <c r="I83" s="49">
        <v>50</v>
      </c>
      <c r="J83" s="49">
        <v>50</v>
      </c>
      <c r="K83" s="49">
        <v>30</v>
      </c>
      <c r="L83" s="49">
        <v>50</v>
      </c>
      <c r="M83" s="49">
        <v>50</v>
      </c>
      <c r="N83" s="136">
        <f t="shared" si="42"/>
        <v>16.5</v>
      </c>
      <c r="O83" s="136">
        <f t="shared" si="40"/>
        <v>27.5</v>
      </c>
      <c r="P83" s="136">
        <f t="shared" si="41"/>
        <v>27.5</v>
      </c>
      <c r="Q83" s="114">
        <f>SUM(N83)</f>
        <v>16.5</v>
      </c>
      <c r="R83" s="114">
        <f t="shared" ref="R83:S83" si="49">SUM(O83)</f>
        <v>27.5</v>
      </c>
      <c r="S83" s="114">
        <f t="shared" si="49"/>
        <v>27.5</v>
      </c>
      <c r="T83" s="116">
        <f>Q83*1.5</f>
        <v>24.75</v>
      </c>
      <c r="U83" s="116">
        <f>R83*1.5</f>
        <v>41.25</v>
      </c>
      <c r="V83" s="121">
        <f>S83*1.5</f>
        <v>41.25</v>
      </c>
    </row>
    <row r="84" spans="2:22" x14ac:dyDescent="0.25">
      <c r="B84" s="257" t="s">
        <v>36</v>
      </c>
      <c r="C84" s="258"/>
      <c r="D84" s="258"/>
      <c r="E84" s="258"/>
      <c r="F84" s="258"/>
      <c r="G84" s="258"/>
      <c r="H84" s="258"/>
      <c r="I84" s="258"/>
      <c r="J84" s="258"/>
      <c r="K84" s="258"/>
      <c r="L84" s="258"/>
      <c r="M84" s="258"/>
      <c r="N84" s="258"/>
      <c r="O84" s="258"/>
      <c r="P84" s="258"/>
      <c r="Q84" s="45"/>
      <c r="R84" s="3"/>
      <c r="S84" s="3"/>
      <c r="T84" s="3"/>
      <c r="U84" s="3"/>
      <c r="V84" s="3"/>
    </row>
    <row r="85" spans="2:22" ht="15" customHeight="1" x14ac:dyDescent="0.25">
      <c r="B85" s="227" t="s">
        <v>103</v>
      </c>
      <c r="C85" s="228" t="s">
        <v>37</v>
      </c>
      <c r="D85" s="228" t="s">
        <v>39</v>
      </c>
      <c r="E85" s="228" t="s">
        <v>101</v>
      </c>
      <c r="F85" s="64" t="s">
        <v>134</v>
      </c>
      <c r="G85" s="136">
        <v>5650</v>
      </c>
      <c r="H85" s="49">
        <v>50</v>
      </c>
      <c r="I85" s="49">
        <v>65</v>
      </c>
      <c r="J85" s="49">
        <v>80</v>
      </c>
      <c r="K85" s="49">
        <v>47</v>
      </c>
      <c r="L85" s="49">
        <v>58</v>
      </c>
      <c r="M85" s="49">
        <v>69</v>
      </c>
      <c r="N85" s="114">
        <f t="shared" ref="N85:N102" si="50">H85*G85/1000</f>
        <v>282.5</v>
      </c>
      <c r="O85" s="114">
        <f t="shared" ref="O85:O102" si="51">I85*G85/1000</f>
        <v>367.25</v>
      </c>
      <c r="P85" s="114">
        <f t="shared" ref="P85:P102" si="52">J85*G85/1000</f>
        <v>452</v>
      </c>
      <c r="Q85" s="240">
        <f>SUM(N85:N93)</f>
        <v>323.11100000000005</v>
      </c>
      <c r="R85" s="240">
        <f>SUM(O85:O93)</f>
        <v>417.53199999999998</v>
      </c>
      <c r="S85" s="240">
        <f>SUM(P85:P93)</f>
        <v>512.25200000000007</v>
      </c>
      <c r="T85" s="240">
        <f>Q85*1.5</f>
        <v>484.66650000000004</v>
      </c>
      <c r="U85" s="240">
        <f>R85*1.5</f>
        <v>626.298</v>
      </c>
      <c r="V85" s="240">
        <f>S85*1.5</f>
        <v>768.37800000000016</v>
      </c>
    </row>
    <row r="86" spans="2:22" ht="15" customHeight="1" x14ac:dyDescent="0.25">
      <c r="B86" s="227"/>
      <c r="C86" s="228"/>
      <c r="D86" s="228"/>
      <c r="E86" s="228"/>
      <c r="F86" s="72" t="s">
        <v>75</v>
      </c>
      <c r="G86" s="136">
        <v>409</v>
      </c>
      <c r="H86" s="49">
        <v>40</v>
      </c>
      <c r="I86" s="49">
        <v>50</v>
      </c>
      <c r="J86" s="49">
        <v>60</v>
      </c>
      <c r="K86" s="49">
        <v>32</v>
      </c>
      <c r="L86" s="49">
        <v>40</v>
      </c>
      <c r="M86" s="49">
        <v>48</v>
      </c>
      <c r="N86" s="114">
        <f t="shared" si="50"/>
        <v>16.36</v>
      </c>
      <c r="O86" s="114">
        <f t="shared" si="51"/>
        <v>20.45</v>
      </c>
      <c r="P86" s="114">
        <f t="shared" si="52"/>
        <v>24.54</v>
      </c>
      <c r="Q86" s="240"/>
      <c r="R86" s="240"/>
      <c r="S86" s="240"/>
      <c r="T86" s="240"/>
      <c r="U86" s="240"/>
      <c r="V86" s="240"/>
    </row>
    <row r="87" spans="2:22" ht="15" customHeight="1" x14ac:dyDescent="0.25">
      <c r="B87" s="227"/>
      <c r="C87" s="228"/>
      <c r="D87" s="228"/>
      <c r="E87" s="228"/>
      <c r="F87" s="42" t="s">
        <v>51</v>
      </c>
      <c r="G87" s="136">
        <v>212</v>
      </c>
      <c r="H87" s="49">
        <v>20</v>
      </c>
      <c r="I87" s="49">
        <v>25</v>
      </c>
      <c r="J87" s="49">
        <v>30</v>
      </c>
      <c r="K87" s="49">
        <v>16</v>
      </c>
      <c r="L87" s="49">
        <v>20</v>
      </c>
      <c r="M87" s="49">
        <v>24</v>
      </c>
      <c r="N87" s="114">
        <f t="shared" si="50"/>
        <v>4.24</v>
      </c>
      <c r="O87" s="114">
        <f t="shared" si="51"/>
        <v>5.3</v>
      </c>
      <c r="P87" s="114">
        <f t="shared" si="52"/>
        <v>6.36</v>
      </c>
      <c r="Q87" s="240"/>
      <c r="R87" s="240"/>
      <c r="S87" s="240"/>
      <c r="T87" s="240"/>
      <c r="U87" s="240"/>
      <c r="V87" s="240"/>
    </row>
    <row r="88" spans="2:22" ht="15" customHeight="1" x14ac:dyDescent="0.25">
      <c r="B88" s="227"/>
      <c r="C88" s="228"/>
      <c r="D88" s="228"/>
      <c r="E88" s="228"/>
      <c r="F88" s="42" t="s">
        <v>31</v>
      </c>
      <c r="G88" s="136">
        <v>276</v>
      </c>
      <c r="H88" s="49">
        <v>21</v>
      </c>
      <c r="I88" s="49">
        <v>26</v>
      </c>
      <c r="J88" s="49">
        <v>32</v>
      </c>
      <c r="K88" s="49">
        <v>16</v>
      </c>
      <c r="L88" s="49">
        <v>20</v>
      </c>
      <c r="M88" s="49">
        <v>24</v>
      </c>
      <c r="N88" s="114">
        <f t="shared" si="50"/>
        <v>5.7960000000000003</v>
      </c>
      <c r="O88" s="114">
        <f t="shared" si="51"/>
        <v>7.1760000000000002</v>
      </c>
      <c r="P88" s="114">
        <f t="shared" si="52"/>
        <v>8.8320000000000007</v>
      </c>
      <c r="Q88" s="240"/>
      <c r="R88" s="240"/>
      <c r="S88" s="240"/>
      <c r="T88" s="240"/>
      <c r="U88" s="240"/>
      <c r="V88" s="240"/>
    </row>
    <row r="89" spans="2:22" ht="15" customHeight="1" x14ac:dyDescent="0.25">
      <c r="B89" s="227"/>
      <c r="C89" s="228"/>
      <c r="D89" s="228"/>
      <c r="E89" s="228"/>
      <c r="F89" s="42" t="s">
        <v>10</v>
      </c>
      <c r="G89" s="136">
        <v>219</v>
      </c>
      <c r="H89" s="49">
        <v>10</v>
      </c>
      <c r="I89" s="49">
        <v>12</v>
      </c>
      <c r="J89" s="49">
        <v>15</v>
      </c>
      <c r="K89" s="49">
        <v>8</v>
      </c>
      <c r="L89" s="49">
        <v>10</v>
      </c>
      <c r="M89" s="49">
        <v>12</v>
      </c>
      <c r="N89" s="114">
        <f t="shared" si="50"/>
        <v>2.19</v>
      </c>
      <c r="O89" s="114">
        <f t="shared" si="51"/>
        <v>2.6280000000000001</v>
      </c>
      <c r="P89" s="114">
        <f t="shared" si="52"/>
        <v>3.2850000000000001</v>
      </c>
      <c r="Q89" s="240"/>
      <c r="R89" s="240"/>
      <c r="S89" s="240"/>
      <c r="T89" s="240"/>
      <c r="U89" s="240"/>
      <c r="V89" s="240"/>
    </row>
    <row r="90" spans="2:22" ht="15" customHeight="1" x14ac:dyDescent="0.25">
      <c r="B90" s="227"/>
      <c r="C90" s="228"/>
      <c r="D90" s="228"/>
      <c r="E90" s="228"/>
      <c r="F90" s="42" t="s">
        <v>11</v>
      </c>
      <c r="G90" s="136">
        <v>204</v>
      </c>
      <c r="H90" s="49">
        <v>9</v>
      </c>
      <c r="I90" s="49">
        <v>12</v>
      </c>
      <c r="J90" s="49">
        <v>14</v>
      </c>
      <c r="K90" s="49">
        <v>8</v>
      </c>
      <c r="L90" s="49">
        <v>10</v>
      </c>
      <c r="M90" s="49">
        <v>12</v>
      </c>
      <c r="N90" s="114">
        <f t="shared" si="50"/>
        <v>1.8360000000000001</v>
      </c>
      <c r="O90" s="114">
        <f t="shared" si="51"/>
        <v>2.448</v>
      </c>
      <c r="P90" s="114">
        <f t="shared" si="52"/>
        <v>2.8559999999999999</v>
      </c>
      <c r="Q90" s="240"/>
      <c r="R90" s="240"/>
      <c r="S90" s="240"/>
      <c r="T90" s="240"/>
      <c r="U90" s="240"/>
      <c r="V90" s="240"/>
    </row>
    <row r="91" spans="2:22" ht="15" customHeight="1" x14ac:dyDescent="0.25">
      <c r="B91" s="227"/>
      <c r="C91" s="228"/>
      <c r="D91" s="228"/>
      <c r="E91" s="228"/>
      <c r="F91" s="76" t="s">
        <v>49</v>
      </c>
      <c r="G91" s="136">
        <v>1300</v>
      </c>
      <c r="H91" s="49">
        <v>6</v>
      </c>
      <c r="I91" s="49">
        <v>7</v>
      </c>
      <c r="J91" s="49">
        <v>8</v>
      </c>
      <c r="K91" s="49">
        <v>6</v>
      </c>
      <c r="L91" s="49">
        <v>7</v>
      </c>
      <c r="M91" s="49">
        <v>8</v>
      </c>
      <c r="N91" s="114">
        <f t="shared" si="50"/>
        <v>7.8</v>
      </c>
      <c r="O91" s="114">
        <f t="shared" si="51"/>
        <v>9.1</v>
      </c>
      <c r="P91" s="114">
        <f t="shared" si="52"/>
        <v>10.4</v>
      </c>
      <c r="Q91" s="240"/>
      <c r="R91" s="240"/>
      <c r="S91" s="240"/>
      <c r="T91" s="240"/>
      <c r="U91" s="240"/>
      <c r="V91" s="240"/>
    </row>
    <row r="92" spans="2:22" x14ac:dyDescent="0.25">
      <c r="B92" s="227"/>
      <c r="C92" s="228"/>
      <c r="D92" s="228"/>
      <c r="E92" s="228"/>
      <c r="F92" s="42" t="s">
        <v>12</v>
      </c>
      <c r="G92" s="136">
        <v>791</v>
      </c>
      <c r="H92" s="49">
        <v>3</v>
      </c>
      <c r="I92" s="49">
        <v>4</v>
      </c>
      <c r="J92" s="49">
        <v>5</v>
      </c>
      <c r="K92" s="49">
        <v>5</v>
      </c>
      <c r="L92" s="49">
        <v>5</v>
      </c>
      <c r="M92" s="49">
        <v>7</v>
      </c>
      <c r="N92" s="114">
        <f t="shared" si="50"/>
        <v>2.3730000000000002</v>
      </c>
      <c r="O92" s="114">
        <f t="shared" si="51"/>
        <v>3.1640000000000001</v>
      </c>
      <c r="P92" s="114">
        <f t="shared" si="52"/>
        <v>3.9550000000000001</v>
      </c>
      <c r="Q92" s="240"/>
      <c r="R92" s="240"/>
      <c r="S92" s="240"/>
      <c r="T92" s="240"/>
      <c r="U92" s="240"/>
      <c r="V92" s="240"/>
    </row>
    <row r="93" spans="2:22" ht="15.75" x14ac:dyDescent="0.25">
      <c r="B93" s="227"/>
      <c r="C93" s="228"/>
      <c r="D93" s="228"/>
      <c r="E93" s="228"/>
      <c r="F93" s="43" t="s">
        <v>19</v>
      </c>
      <c r="G93" s="136">
        <v>80</v>
      </c>
      <c r="H93" s="52">
        <v>0.2</v>
      </c>
      <c r="I93" s="52">
        <v>0.2</v>
      </c>
      <c r="J93" s="52">
        <v>0.3</v>
      </c>
      <c r="K93" s="52">
        <v>0.2</v>
      </c>
      <c r="L93" s="52">
        <v>0.2</v>
      </c>
      <c r="M93" s="52">
        <v>0.3</v>
      </c>
      <c r="N93" s="114">
        <f t="shared" si="50"/>
        <v>1.6E-2</v>
      </c>
      <c r="O93" s="114">
        <f t="shared" si="51"/>
        <v>1.6E-2</v>
      </c>
      <c r="P93" s="114">
        <f t="shared" si="52"/>
        <v>2.4E-2</v>
      </c>
      <c r="Q93" s="240"/>
      <c r="R93" s="240"/>
      <c r="S93" s="240"/>
      <c r="T93" s="240"/>
      <c r="U93" s="240"/>
      <c r="V93" s="240"/>
    </row>
    <row r="94" spans="2:22" ht="30" x14ac:dyDescent="0.25">
      <c r="B94" s="227" t="s">
        <v>112</v>
      </c>
      <c r="C94" s="239">
        <v>50</v>
      </c>
      <c r="D94" s="239">
        <v>50</v>
      </c>
      <c r="E94" s="239">
        <v>50</v>
      </c>
      <c r="F94" s="143" t="s">
        <v>113</v>
      </c>
      <c r="G94" s="136">
        <v>412</v>
      </c>
      <c r="H94" s="49">
        <v>30</v>
      </c>
      <c r="I94" s="49">
        <v>30</v>
      </c>
      <c r="J94" s="49">
        <v>30</v>
      </c>
      <c r="K94" s="49">
        <v>30</v>
      </c>
      <c r="L94" s="49">
        <v>30</v>
      </c>
      <c r="M94" s="49">
        <v>30</v>
      </c>
      <c r="N94" s="114">
        <f t="shared" si="50"/>
        <v>12.36</v>
      </c>
      <c r="O94" s="114">
        <f t="shared" si="51"/>
        <v>12.36</v>
      </c>
      <c r="P94" s="114">
        <f t="shared" si="52"/>
        <v>12.36</v>
      </c>
      <c r="Q94" s="243">
        <f>SUM(N94:N104)</f>
        <v>97.353499999999997</v>
      </c>
      <c r="R94" s="243">
        <f>SUM(O94:O104)</f>
        <v>97.353499999999997</v>
      </c>
      <c r="S94" s="243">
        <f>SUM(P94:P104)</f>
        <v>97.353499999999997</v>
      </c>
      <c r="T94" s="243">
        <f>Q94*1.5</f>
        <v>146.03025</v>
      </c>
      <c r="U94" s="243">
        <f>R94*1.5</f>
        <v>146.03025</v>
      </c>
      <c r="V94" s="246">
        <f>S94*1.5</f>
        <v>146.03025</v>
      </c>
    </row>
    <row r="95" spans="2:22" ht="30" x14ac:dyDescent="0.25">
      <c r="B95" s="227"/>
      <c r="C95" s="239"/>
      <c r="D95" s="239"/>
      <c r="E95" s="239"/>
      <c r="F95" s="143" t="s">
        <v>114</v>
      </c>
      <c r="G95" s="136">
        <v>412</v>
      </c>
      <c r="H95" s="49">
        <v>2</v>
      </c>
      <c r="I95" s="49">
        <v>2</v>
      </c>
      <c r="J95" s="49">
        <v>2</v>
      </c>
      <c r="K95" s="49">
        <v>2</v>
      </c>
      <c r="L95" s="49">
        <v>2</v>
      </c>
      <c r="M95" s="49">
        <v>2</v>
      </c>
      <c r="N95" s="114">
        <f t="shared" si="50"/>
        <v>0.82399999999999995</v>
      </c>
      <c r="O95" s="114">
        <f t="shared" si="51"/>
        <v>0.82399999999999995</v>
      </c>
      <c r="P95" s="114">
        <f t="shared" si="52"/>
        <v>0.82399999999999995</v>
      </c>
      <c r="Q95" s="244"/>
      <c r="R95" s="244"/>
      <c r="S95" s="244"/>
      <c r="T95" s="244"/>
      <c r="U95" s="244"/>
      <c r="V95" s="247"/>
    </row>
    <row r="96" spans="2:22" x14ac:dyDescent="0.25">
      <c r="B96" s="227"/>
      <c r="C96" s="239"/>
      <c r="D96" s="239"/>
      <c r="E96" s="239"/>
      <c r="F96" s="143" t="s">
        <v>29</v>
      </c>
      <c r="G96" s="136">
        <v>425</v>
      </c>
      <c r="H96" s="49">
        <v>4</v>
      </c>
      <c r="I96" s="49">
        <v>4</v>
      </c>
      <c r="J96" s="49">
        <v>4</v>
      </c>
      <c r="K96" s="49">
        <v>4</v>
      </c>
      <c r="L96" s="49">
        <v>4</v>
      </c>
      <c r="M96" s="49">
        <v>4</v>
      </c>
      <c r="N96" s="114">
        <f t="shared" si="50"/>
        <v>1.7</v>
      </c>
      <c r="O96" s="114">
        <f t="shared" si="51"/>
        <v>1.7</v>
      </c>
      <c r="P96" s="114">
        <f t="shared" si="52"/>
        <v>1.7</v>
      </c>
      <c r="Q96" s="244"/>
      <c r="R96" s="244"/>
      <c r="S96" s="244"/>
      <c r="T96" s="244"/>
      <c r="U96" s="244"/>
      <c r="V96" s="247"/>
    </row>
    <row r="97" spans="2:22" x14ac:dyDescent="0.25">
      <c r="B97" s="227"/>
      <c r="C97" s="239"/>
      <c r="D97" s="239"/>
      <c r="E97" s="239"/>
      <c r="F97" s="143" t="s">
        <v>115</v>
      </c>
      <c r="G97" s="136">
        <v>4560</v>
      </c>
      <c r="H97" s="49">
        <v>1</v>
      </c>
      <c r="I97" s="49">
        <v>1</v>
      </c>
      <c r="J97" s="49">
        <v>1</v>
      </c>
      <c r="K97" s="49">
        <v>1</v>
      </c>
      <c r="L97" s="49">
        <v>1</v>
      </c>
      <c r="M97" s="49">
        <v>1</v>
      </c>
      <c r="N97" s="114">
        <f t="shared" si="50"/>
        <v>4.5599999999999996</v>
      </c>
      <c r="O97" s="114">
        <f t="shared" si="51"/>
        <v>4.5599999999999996</v>
      </c>
      <c r="P97" s="114">
        <f t="shared" si="52"/>
        <v>4.5599999999999996</v>
      </c>
      <c r="Q97" s="244"/>
      <c r="R97" s="244"/>
      <c r="S97" s="244"/>
      <c r="T97" s="244"/>
      <c r="U97" s="244"/>
      <c r="V97" s="247"/>
    </row>
    <row r="98" spans="2:22" x14ac:dyDescent="0.25">
      <c r="B98" s="227"/>
      <c r="C98" s="239"/>
      <c r="D98" s="239"/>
      <c r="E98" s="239"/>
      <c r="F98" s="143" t="s">
        <v>119</v>
      </c>
      <c r="G98" s="136">
        <v>517</v>
      </c>
      <c r="H98" s="49">
        <v>5</v>
      </c>
      <c r="I98" s="49">
        <v>5</v>
      </c>
      <c r="J98" s="49">
        <v>5</v>
      </c>
      <c r="K98" s="49">
        <v>5</v>
      </c>
      <c r="L98" s="49">
        <v>5</v>
      </c>
      <c r="M98" s="49">
        <v>5</v>
      </c>
      <c r="N98" s="114">
        <f t="shared" si="50"/>
        <v>2.585</v>
      </c>
      <c r="O98" s="114">
        <f t="shared" si="51"/>
        <v>2.585</v>
      </c>
      <c r="P98" s="114">
        <f t="shared" si="52"/>
        <v>2.585</v>
      </c>
      <c r="Q98" s="244"/>
      <c r="R98" s="244"/>
      <c r="S98" s="244"/>
      <c r="T98" s="244"/>
      <c r="U98" s="244"/>
      <c r="V98" s="247"/>
    </row>
    <row r="99" spans="2:22" x14ac:dyDescent="0.25">
      <c r="B99" s="227"/>
      <c r="C99" s="239"/>
      <c r="D99" s="239"/>
      <c r="E99" s="239"/>
      <c r="F99" s="143" t="s">
        <v>52</v>
      </c>
      <c r="G99" s="136">
        <v>417</v>
      </c>
      <c r="H99" s="49">
        <v>9</v>
      </c>
      <c r="I99" s="49">
        <v>9</v>
      </c>
      <c r="J99" s="49">
        <v>9</v>
      </c>
      <c r="K99" s="49">
        <v>9</v>
      </c>
      <c r="L99" s="49">
        <v>9</v>
      </c>
      <c r="M99" s="49">
        <v>9</v>
      </c>
      <c r="N99" s="114">
        <f t="shared" si="50"/>
        <v>3.7530000000000001</v>
      </c>
      <c r="O99" s="114">
        <f t="shared" si="51"/>
        <v>3.7530000000000001</v>
      </c>
      <c r="P99" s="114">
        <f t="shared" si="52"/>
        <v>3.7530000000000001</v>
      </c>
      <c r="Q99" s="244"/>
      <c r="R99" s="244"/>
      <c r="S99" s="244"/>
      <c r="T99" s="244"/>
      <c r="U99" s="244"/>
      <c r="V99" s="247"/>
    </row>
    <row r="100" spans="2:22" x14ac:dyDescent="0.25">
      <c r="B100" s="227"/>
      <c r="C100" s="239"/>
      <c r="D100" s="239"/>
      <c r="E100" s="239"/>
      <c r="F100" s="143" t="s">
        <v>108</v>
      </c>
      <c r="G100" s="73">
        <v>4998</v>
      </c>
      <c r="H100" s="49">
        <v>13</v>
      </c>
      <c r="I100" s="49">
        <v>13</v>
      </c>
      <c r="J100" s="49">
        <v>13</v>
      </c>
      <c r="K100" s="49">
        <v>13</v>
      </c>
      <c r="L100" s="49">
        <v>13</v>
      </c>
      <c r="M100" s="49">
        <v>13</v>
      </c>
      <c r="N100" s="114">
        <f t="shared" si="50"/>
        <v>64.974000000000004</v>
      </c>
      <c r="O100" s="114">
        <f t="shared" si="51"/>
        <v>64.974000000000004</v>
      </c>
      <c r="P100" s="114">
        <f t="shared" si="52"/>
        <v>64.974000000000004</v>
      </c>
      <c r="Q100" s="244"/>
      <c r="R100" s="244"/>
      <c r="S100" s="244"/>
      <c r="T100" s="244"/>
      <c r="U100" s="244"/>
      <c r="V100" s="247"/>
    </row>
    <row r="101" spans="2:22" x14ac:dyDescent="0.25">
      <c r="B101" s="227"/>
      <c r="C101" s="239"/>
      <c r="D101" s="239"/>
      <c r="E101" s="239"/>
      <c r="F101" s="143" t="s">
        <v>116</v>
      </c>
      <c r="G101" s="136">
        <v>5895</v>
      </c>
      <c r="H101" s="49">
        <v>1</v>
      </c>
      <c r="I101" s="49">
        <v>1</v>
      </c>
      <c r="J101" s="49">
        <v>1</v>
      </c>
      <c r="K101" s="49">
        <v>1E-3</v>
      </c>
      <c r="L101" s="49">
        <v>1</v>
      </c>
      <c r="M101" s="49">
        <v>1</v>
      </c>
      <c r="N101" s="114">
        <f t="shared" si="50"/>
        <v>5.8949999999999996</v>
      </c>
      <c r="O101" s="114">
        <f t="shared" si="51"/>
        <v>5.8949999999999996</v>
      </c>
      <c r="P101" s="114">
        <f t="shared" si="52"/>
        <v>5.8949999999999996</v>
      </c>
      <c r="Q101" s="244"/>
      <c r="R101" s="244"/>
      <c r="S101" s="244"/>
      <c r="T101" s="244"/>
      <c r="U101" s="244"/>
      <c r="V101" s="247"/>
    </row>
    <row r="102" spans="2:22" x14ac:dyDescent="0.25">
      <c r="B102" s="227"/>
      <c r="C102" s="239"/>
      <c r="D102" s="239"/>
      <c r="E102" s="239"/>
      <c r="F102" s="143" t="s">
        <v>117</v>
      </c>
      <c r="G102" s="136">
        <v>80</v>
      </c>
      <c r="H102" s="52">
        <v>0.2</v>
      </c>
      <c r="I102" s="52">
        <v>0.2</v>
      </c>
      <c r="J102" s="52">
        <v>0.2</v>
      </c>
      <c r="K102" s="52">
        <v>0.2</v>
      </c>
      <c r="L102" s="52">
        <v>0.2</v>
      </c>
      <c r="M102" s="52">
        <v>0.2</v>
      </c>
      <c r="N102" s="114">
        <f t="shared" si="50"/>
        <v>1.6E-2</v>
      </c>
      <c r="O102" s="114">
        <f t="shared" si="51"/>
        <v>1.6E-2</v>
      </c>
      <c r="P102" s="114">
        <f t="shared" si="52"/>
        <v>1.6E-2</v>
      </c>
      <c r="Q102" s="244"/>
      <c r="R102" s="244"/>
      <c r="S102" s="244"/>
      <c r="T102" s="244"/>
      <c r="U102" s="244"/>
      <c r="V102" s="247"/>
    </row>
    <row r="103" spans="2:22" x14ac:dyDescent="0.25">
      <c r="B103" s="227"/>
      <c r="C103" s="239"/>
      <c r="D103" s="239"/>
      <c r="E103" s="239"/>
      <c r="F103" s="143" t="s">
        <v>118</v>
      </c>
      <c r="G103" s="136">
        <v>5650</v>
      </c>
      <c r="H103" s="136">
        <v>0.03</v>
      </c>
      <c r="I103" s="136">
        <v>0.03</v>
      </c>
      <c r="J103" s="136">
        <v>0.03</v>
      </c>
      <c r="K103" s="136">
        <v>0.03</v>
      </c>
      <c r="L103" s="136">
        <v>0.03</v>
      </c>
      <c r="M103" s="114">
        <v>0.03</v>
      </c>
      <c r="N103" s="115">
        <f t="shared" ref="N103:N108" si="53">H103*G103/1000</f>
        <v>0.16950000000000001</v>
      </c>
      <c r="O103" s="115">
        <f t="shared" ref="O103:O108" si="54">I103*G103/1000</f>
        <v>0.16950000000000001</v>
      </c>
      <c r="P103" s="122">
        <f t="shared" ref="P103:P108" si="55">J103*G103/1000</f>
        <v>0.16950000000000001</v>
      </c>
      <c r="Q103" s="244"/>
      <c r="R103" s="244"/>
      <c r="S103" s="244"/>
      <c r="T103" s="244"/>
      <c r="U103" s="244"/>
      <c r="V103" s="247"/>
    </row>
    <row r="104" spans="2:22" x14ac:dyDescent="0.25">
      <c r="B104" s="227"/>
      <c r="C104" s="239"/>
      <c r="D104" s="239"/>
      <c r="E104" s="239"/>
      <c r="F104" s="143" t="s">
        <v>119</v>
      </c>
      <c r="G104" s="136">
        <v>517</v>
      </c>
      <c r="H104" s="49">
        <v>1</v>
      </c>
      <c r="I104" s="49">
        <v>1</v>
      </c>
      <c r="J104" s="49">
        <v>1</v>
      </c>
      <c r="K104" s="49">
        <v>1</v>
      </c>
      <c r="L104" s="49">
        <v>1</v>
      </c>
      <c r="M104" s="49">
        <v>1</v>
      </c>
      <c r="N104" s="115">
        <f t="shared" si="53"/>
        <v>0.51700000000000002</v>
      </c>
      <c r="O104" s="115">
        <f t="shared" si="54"/>
        <v>0.51700000000000002</v>
      </c>
      <c r="P104" s="122">
        <f t="shared" si="55"/>
        <v>0.51700000000000002</v>
      </c>
      <c r="Q104" s="245"/>
      <c r="R104" s="245"/>
      <c r="S104" s="245"/>
      <c r="T104" s="245"/>
      <c r="U104" s="245"/>
      <c r="V104" s="248"/>
    </row>
    <row r="105" spans="2:22" ht="15.75" x14ac:dyDescent="0.25">
      <c r="B105" s="227" t="s">
        <v>41</v>
      </c>
      <c r="C105" s="228" t="s">
        <v>37</v>
      </c>
      <c r="D105" s="228" t="s">
        <v>37</v>
      </c>
      <c r="E105" s="228" t="s">
        <v>37</v>
      </c>
      <c r="F105" s="43" t="s">
        <v>33</v>
      </c>
      <c r="G105" s="136">
        <v>1488</v>
      </c>
      <c r="H105" s="52">
        <v>40</v>
      </c>
      <c r="I105" s="52">
        <v>40</v>
      </c>
      <c r="J105" s="52">
        <v>40</v>
      </c>
      <c r="K105" s="52">
        <v>20</v>
      </c>
      <c r="L105" s="52">
        <v>20</v>
      </c>
      <c r="M105" s="52">
        <v>20</v>
      </c>
      <c r="N105" s="114">
        <f t="shared" si="53"/>
        <v>59.52</v>
      </c>
      <c r="O105" s="114">
        <f t="shared" si="54"/>
        <v>59.52</v>
      </c>
      <c r="P105" s="114">
        <f t="shared" si="55"/>
        <v>59.52</v>
      </c>
      <c r="Q105" s="243">
        <f>SUM(N105:N107)</f>
        <v>127.63400000000001</v>
      </c>
      <c r="R105" s="243">
        <f t="shared" ref="R105:S105" si="56">SUM(O105:O107)</f>
        <v>127.63400000000001</v>
      </c>
      <c r="S105" s="243">
        <f t="shared" si="56"/>
        <v>127.63400000000001</v>
      </c>
      <c r="T105" s="243">
        <f>Q105*1.5</f>
        <v>191.45100000000002</v>
      </c>
      <c r="U105" s="243">
        <f>R105*1.5</f>
        <v>191.45100000000002</v>
      </c>
      <c r="V105" s="243">
        <f>S105*1.5</f>
        <v>191.45100000000002</v>
      </c>
    </row>
    <row r="106" spans="2:22" ht="15.75" x14ac:dyDescent="0.25">
      <c r="B106" s="227"/>
      <c r="C106" s="228"/>
      <c r="D106" s="228"/>
      <c r="E106" s="228"/>
      <c r="F106" s="43" t="s">
        <v>42</v>
      </c>
      <c r="G106" s="136">
        <v>751</v>
      </c>
      <c r="H106" s="52">
        <v>89</v>
      </c>
      <c r="I106" s="52">
        <v>89</v>
      </c>
      <c r="J106" s="52">
        <v>89</v>
      </c>
      <c r="K106" s="52">
        <v>60</v>
      </c>
      <c r="L106" s="52">
        <v>60</v>
      </c>
      <c r="M106" s="52">
        <v>60</v>
      </c>
      <c r="N106" s="114">
        <f t="shared" si="53"/>
        <v>66.838999999999999</v>
      </c>
      <c r="O106" s="114">
        <f t="shared" si="54"/>
        <v>66.838999999999999</v>
      </c>
      <c r="P106" s="114">
        <f t="shared" si="55"/>
        <v>66.838999999999999</v>
      </c>
      <c r="Q106" s="244"/>
      <c r="R106" s="244"/>
      <c r="S106" s="244"/>
      <c r="T106" s="244"/>
      <c r="U106" s="244"/>
      <c r="V106" s="244"/>
    </row>
    <row r="107" spans="2:22" ht="15.75" x14ac:dyDescent="0.25">
      <c r="B107" s="227"/>
      <c r="C107" s="228"/>
      <c r="D107" s="228"/>
      <c r="E107" s="228"/>
      <c r="F107" s="43" t="s">
        <v>23</v>
      </c>
      <c r="G107" s="136">
        <v>425</v>
      </c>
      <c r="H107" s="52">
        <v>3</v>
      </c>
      <c r="I107" s="52">
        <v>3</v>
      </c>
      <c r="J107" s="52">
        <v>3</v>
      </c>
      <c r="K107" s="52">
        <v>3</v>
      </c>
      <c r="L107" s="52">
        <v>3</v>
      </c>
      <c r="M107" s="52">
        <v>3</v>
      </c>
      <c r="N107" s="114">
        <f t="shared" si="53"/>
        <v>1.2749999999999999</v>
      </c>
      <c r="O107" s="114">
        <f t="shared" si="54"/>
        <v>1.2749999999999999</v>
      </c>
      <c r="P107" s="114">
        <f t="shared" si="55"/>
        <v>1.2749999999999999</v>
      </c>
      <c r="Q107" s="245"/>
      <c r="R107" s="245"/>
      <c r="S107" s="245"/>
      <c r="T107" s="245"/>
      <c r="U107" s="245"/>
      <c r="V107" s="245"/>
    </row>
    <row r="108" spans="2:22" ht="30.75" thickBot="1" x14ac:dyDescent="0.3">
      <c r="B108" s="60" t="s">
        <v>98</v>
      </c>
      <c r="C108" s="59">
        <v>30</v>
      </c>
      <c r="D108" s="59">
        <v>50</v>
      </c>
      <c r="E108" s="59">
        <v>50</v>
      </c>
      <c r="F108" s="60" t="s">
        <v>98</v>
      </c>
      <c r="G108" s="136">
        <v>550</v>
      </c>
      <c r="H108" s="49">
        <v>30</v>
      </c>
      <c r="I108" s="49">
        <v>50</v>
      </c>
      <c r="J108" s="49">
        <v>50</v>
      </c>
      <c r="K108" s="49">
        <v>30</v>
      </c>
      <c r="L108" s="49">
        <v>50</v>
      </c>
      <c r="M108" s="68">
        <v>50</v>
      </c>
      <c r="N108" s="69">
        <f t="shared" si="53"/>
        <v>16.5</v>
      </c>
      <c r="O108" s="69">
        <f t="shared" si="54"/>
        <v>27.5</v>
      </c>
      <c r="P108" s="70">
        <f t="shared" si="55"/>
        <v>27.5</v>
      </c>
      <c r="Q108" s="69">
        <f>SUM(N108)</f>
        <v>16.5</v>
      </c>
      <c r="R108" s="69">
        <f t="shared" ref="R108:S108" si="57">SUM(O108)</f>
        <v>27.5</v>
      </c>
      <c r="S108" s="69">
        <f t="shared" si="57"/>
        <v>27.5</v>
      </c>
      <c r="T108" s="69">
        <f>Q108*1.5</f>
        <v>24.75</v>
      </c>
      <c r="U108" s="69">
        <f>R108*1.5</f>
        <v>41.25</v>
      </c>
      <c r="V108" s="90">
        <f>S108*1.5</f>
        <v>41.25</v>
      </c>
    </row>
    <row r="109" spans="2:22" ht="15.75" thickBot="1" x14ac:dyDescent="0.3">
      <c r="B109" s="249"/>
      <c r="C109" s="249"/>
      <c r="D109" s="249"/>
      <c r="E109" s="249"/>
      <c r="F109" s="249"/>
      <c r="G109" s="249"/>
      <c r="H109" s="249"/>
      <c r="I109" s="249"/>
      <c r="J109" s="249"/>
      <c r="K109" s="249"/>
      <c r="L109" s="249"/>
      <c r="M109" s="249"/>
      <c r="N109" s="249"/>
      <c r="O109" s="249"/>
      <c r="P109" s="249"/>
      <c r="Q109" s="63">
        <f t="shared" ref="Q109:V109" si="58">SUM(Q85:Q108)</f>
        <v>564.59850000000006</v>
      </c>
      <c r="R109" s="91">
        <f t="shared" si="58"/>
        <v>670.01949999999999</v>
      </c>
      <c r="S109" s="91">
        <f t="shared" si="58"/>
        <v>764.73950000000013</v>
      </c>
      <c r="T109" s="91">
        <f t="shared" si="58"/>
        <v>846.89775000000009</v>
      </c>
      <c r="U109" s="91">
        <f t="shared" si="58"/>
        <v>1005.02925</v>
      </c>
      <c r="V109" s="92">
        <f t="shared" si="58"/>
        <v>1147.1092500000002</v>
      </c>
    </row>
    <row r="110" spans="2:22" ht="15.75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3"/>
      <c r="R110" s="3"/>
      <c r="S110" s="3"/>
      <c r="T110" s="3"/>
      <c r="U110" s="3"/>
      <c r="V110" s="3"/>
    </row>
    <row r="111" spans="2:22" ht="15.75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3"/>
      <c r="R111" s="3"/>
      <c r="S111" s="3"/>
      <c r="T111" s="3"/>
      <c r="U111" s="3"/>
      <c r="V111" s="3"/>
    </row>
    <row r="112" spans="2:22" ht="15.75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3"/>
      <c r="R112" s="3"/>
      <c r="S112" s="3"/>
      <c r="T112" s="3"/>
      <c r="U112" s="3"/>
      <c r="V112" s="3"/>
    </row>
    <row r="113" spans="2:22" ht="15.75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3"/>
      <c r="R113" s="3"/>
      <c r="S113" s="3"/>
      <c r="T113" s="3"/>
      <c r="U113" s="3"/>
      <c r="V113" s="3"/>
    </row>
    <row r="114" spans="2:22" ht="15.75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3"/>
      <c r="R114" s="3"/>
      <c r="S114" s="3"/>
      <c r="T114" s="3"/>
      <c r="U114" s="3"/>
      <c r="V114" s="3"/>
    </row>
    <row r="115" spans="2:22" ht="15.75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3"/>
      <c r="R115" s="113"/>
      <c r="S115" s="113"/>
      <c r="T115" s="113"/>
      <c r="U115" s="113"/>
      <c r="V115" s="113"/>
    </row>
    <row r="116" spans="2:22" ht="15.75" x14ac:dyDescent="0.25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2"/>
    </row>
    <row r="117" spans="2:22" ht="15.75" x14ac:dyDescent="0.25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2"/>
    </row>
    <row r="118" spans="2:22" ht="15.75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2"/>
    </row>
    <row r="119" spans="2:22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</sheetData>
  <mergeCells count="200">
    <mergeCell ref="V81:V82"/>
    <mergeCell ref="Q81:Q82"/>
    <mergeCell ref="R81:R82"/>
    <mergeCell ref="S81:S82"/>
    <mergeCell ref="T81:T82"/>
    <mergeCell ref="U81:U82"/>
    <mergeCell ref="V71:V74"/>
    <mergeCell ref="Q75:Q79"/>
    <mergeCell ref="R75:R79"/>
    <mergeCell ref="S75:S79"/>
    <mergeCell ref="T75:T79"/>
    <mergeCell ref="U75:U79"/>
    <mergeCell ref="V75:V79"/>
    <mergeCell ref="Q71:Q74"/>
    <mergeCell ref="R71:R74"/>
    <mergeCell ref="S71:S74"/>
    <mergeCell ref="T71:T74"/>
    <mergeCell ref="U71:U74"/>
    <mergeCell ref="T57:T59"/>
    <mergeCell ref="U57:U59"/>
    <mergeCell ref="V57:V59"/>
    <mergeCell ref="Q64:Q70"/>
    <mergeCell ref="R64:R70"/>
    <mergeCell ref="S64:S70"/>
    <mergeCell ref="T64:T70"/>
    <mergeCell ref="U64:U70"/>
    <mergeCell ref="V64:V70"/>
    <mergeCell ref="R57:R59"/>
    <mergeCell ref="S57:S59"/>
    <mergeCell ref="V47:V53"/>
    <mergeCell ref="T54:T56"/>
    <mergeCell ref="U54:U56"/>
    <mergeCell ref="V54:V56"/>
    <mergeCell ref="T47:T53"/>
    <mergeCell ref="U47:U53"/>
    <mergeCell ref="D30:D35"/>
    <mergeCell ref="B42:B43"/>
    <mergeCell ref="C42:C43"/>
    <mergeCell ref="D42:D43"/>
    <mergeCell ref="E42:E43"/>
    <mergeCell ref="E30:E35"/>
    <mergeCell ref="V30:V35"/>
    <mergeCell ref="Q42:Q43"/>
    <mergeCell ref="R42:R43"/>
    <mergeCell ref="S42:S43"/>
    <mergeCell ref="T42:T43"/>
    <mergeCell ref="U42:U43"/>
    <mergeCell ref="V42:V43"/>
    <mergeCell ref="Q47:Q53"/>
    <mergeCell ref="R47:R53"/>
    <mergeCell ref="S47:S53"/>
    <mergeCell ref="R54:R56"/>
    <mergeCell ref="S54:S56"/>
    <mergeCell ref="V13:V18"/>
    <mergeCell ref="T19:T20"/>
    <mergeCell ref="U19:U20"/>
    <mergeCell ref="V19:V20"/>
    <mergeCell ref="B45:P45"/>
    <mergeCell ref="Q25:Q29"/>
    <mergeCell ref="R25:R29"/>
    <mergeCell ref="S25:S29"/>
    <mergeCell ref="T25:T29"/>
    <mergeCell ref="U25:U29"/>
    <mergeCell ref="V25:V29"/>
    <mergeCell ref="Q30:Q35"/>
    <mergeCell ref="R30:R35"/>
    <mergeCell ref="S30:S35"/>
    <mergeCell ref="T30:T35"/>
    <mergeCell ref="U30:U35"/>
    <mergeCell ref="B25:B29"/>
    <mergeCell ref="C25:C29"/>
    <mergeCell ref="D25:D29"/>
    <mergeCell ref="E25:E29"/>
    <mergeCell ref="B30:B35"/>
    <mergeCell ref="C30:C35"/>
    <mergeCell ref="B24:V24"/>
    <mergeCell ref="R13:R18"/>
    <mergeCell ref="S13:S18"/>
    <mergeCell ref="Q19:Q20"/>
    <mergeCell ref="R19:R20"/>
    <mergeCell ref="S19:S20"/>
    <mergeCell ref="Q6:S6"/>
    <mergeCell ref="T6:V6"/>
    <mergeCell ref="B9:V9"/>
    <mergeCell ref="Q10:Q12"/>
    <mergeCell ref="R10:R12"/>
    <mergeCell ref="S10:S12"/>
    <mergeCell ref="B13:B18"/>
    <mergeCell ref="C13:C18"/>
    <mergeCell ref="D13:D18"/>
    <mergeCell ref="E13:E18"/>
    <mergeCell ref="B19:B20"/>
    <mergeCell ref="C19:C20"/>
    <mergeCell ref="D19:D20"/>
    <mergeCell ref="E19:E20"/>
    <mergeCell ref="T10:T12"/>
    <mergeCell ref="U10:U12"/>
    <mergeCell ref="V10:V12"/>
    <mergeCell ref="T13:T18"/>
    <mergeCell ref="U13:U18"/>
    <mergeCell ref="D85:D93"/>
    <mergeCell ref="B62:P62"/>
    <mergeCell ref="Q13:Q18"/>
    <mergeCell ref="B23:P23"/>
    <mergeCell ref="Q54:Q56"/>
    <mergeCell ref="B84:P84"/>
    <mergeCell ref="E57:E59"/>
    <mergeCell ref="B57:B59"/>
    <mergeCell ref="C57:C59"/>
    <mergeCell ref="D57:D59"/>
    <mergeCell ref="D75:D79"/>
    <mergeCell ref="E64:E70"/>
    <mergeCell ref="B81:B82"/>
    <mergeCell ref="C81:C82"/>
    <mergeCell ref="D81:D82"/>
    <mergeCell ref="E81:E82"/>
    <mergeCell ref="Q57:Q59"/>
    <mergeCell ref="B71:B74"/>
    <mergeCell ref="C71:C74"/>
    <mergeCell ref="B2:P2"/>
    <mergeCell ref="B6:B7"/>
    <mergeCell ref="C6:E6"/>
    <mergeCell ref="F6:F7"/>
    <mergeCell ref="G6:G7"/>
    <mergeCell ref="H6:J6"/>
    <mergeCell ref="K6:M6"/>
    <mergeCell ref="N6:P6"/>
    <mergeCell ref="B10:B12"/>
    <mergeCell ref="C10:C12"/>
    <mergeCell ref="D10:D12"/>
    <mergeCell ref="E10:E12"/>
    <mergeCell ref="A8:V8"/>
    <mergeCell ref="V105:V107"/>
    <mergeCell ref="B109:P109"/>
    <mergeCell ref="Q85:Q93"/>
    <mergeCell ref="R85:R93"/>
    <mergeCell ref="S85:S93"/>
    <mergeCell ref="T85:T93"/>
    <mergeCell ref="U85:U93"/>
    <mergeCell ref="V85:V93"/>
    <mergeCell ref="Q105:Q107"/>
    <mergeCell ref="R105:R107"/>
    <mergeCell ref="S105:S107"/>
    <mergeCell ref="T105:T107"/>
    <mergeCell ref="U105:U107"/>
    <mergeCell ref="E105:E107"/>
    <mergeCell ref="D105:D107"/>
    <mergeCell ref="C105:C107"/>
    <mergeCell ref="B105:B107"/>
    <mergeCell ref="B94:B104"/>
    <mergeCell ref="C94:C104"/>
    <mergeCell ref="D94:D104"/>
    <mergeCell ref="E94:E104"/>
    <mergeCell ref="E85:E93"/>
    <mergeCell ref="B85:B93"/>
    <mergeCell ref="C85:C93"/>
    <mergeCell ref="E54:E56"/>
    <mergeCell ref="D47:D53"/>
    <mergeCell ref="E47:E53"/>
    <mergeCell ref="B47:B53"/>
    <mergeCell ref="C47:C53"/>
    <mergeCell ref="B46:V46"/>
    <mergeCell ref="Q94:Q104"/>
    <mergeCell ref="R94:R104"/>
    <mergeCell ref="S94:S104"/>
    <mergeCell ref="T94:T104"/>
    <mergeCell ref="U94:U104"/>
    <mergeCell ref="V94:V104"/>
    <mergeCell ref="D71:D74"/>
    <mergeCell ref="E71:E74"/>
    <mergeCell ref="B63:P63"/>
    <mergeCell ref="B64:B70"/>
    <mergeCell ref="C64:C70"/>
    <mergeCell ref="D64:D70"/>
    <mergeCell ref="B54:B56"/>
    <mergeCell ref="C54:C56"/>
    <mergeCell ref="D54:D56"/>
    <mergeCell ref="E75:E79"/>
    <mergeCell ref="B75:B79"/>
    <mergeCell ref="C75:C79"/>
    <mergeCell ref="V36:V38"/>
    <mergeCell ref="B39:B41"/>
    <mergeCell ref="C39:C41"/>
    <mergeCell ref="D39:D41"/>
    <mergeCell ref="E39:E41"/>
    <mergeCell ref="Q39:Q41"/>
    <mergeCell ref="R39:R41"/>
    <mergeCell ref="S39:S41"/>
    <mergeCell ref="T39:T41"/>
    <mergeCell ref="U39:U41"/>
    <mergeCell ref="V39:V41"/>
    <mergeCell ref="B36:B38"/>
    <mergeCell ref="C36:C38"/>
    <mergeCell ref="D36:D38"/>
    <mergeCell ref="E36:E38"/>
    <mergeCell ref="Q36:Q38"/>
    <mergeCell ref="R36:R38"/>
    <mergeCell ref="S36:S38"/>
    <mergeCell ref="T36:T38"/>
    <mergeCell ref="U36:U38"/>
  </mergeCells>
  <pageMargins left="0.7" right="0.7" top="0.75" bottom="0.75" header="0.3" footer="0.3"/>
  <pageSetup paperSize="9" scale="41" orientation="portrait" r:id="rId1"/>
  <colBreaks count="1" manualBreakCount="1">
    <brk id="13" max="10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3"/>
  <sheetViews>
    <sheetView view="pageBreakPreview" topLeftCell="A82" zoomScale="98" zoomScaleNormal="98" zoomScaleSheetLayoutView="98" workbookViewId="0">
      <selection activeCell="I89" sqref="I89"/>
    </sheetView>
  </sheetViews>
  <sheetFormatPr defaultRowHeight="15" outlineLevelCol="1" x14ac:dyDescent="0.25"/>
  <cols>
    <col min="2" max="2" width="24.28515625" customWidth="1"/>
    <col min="6" max="6" width="27.140625" customWidth="1"/>
    <col min="7" max="7" width="10.42578125" hidden="1" customWidth="1"/>
    <col min="8" max="8" width="10.5703125" customWidth="1"/>
    <col min="9" max="9" width="10.140625" customWidth="1"/>
    <col min="10" max="10" width="10.5703125" customWidth="1"/>
    <col min="11" max="11" width="10.28515625" customWidth="1"/>
    <col min="12" max="12" width="10.140625" customWidth="1"/>
    <col min="13" max="13" width="9.7109375" customWidth="1"/>
    <col min="14" max="22" width="9.140625" hidden="1" customWidth="1" outlineLevel="1"/>
    <col min="23" max="23" width="9.140625" collapsed="1"/>
  </cols>
  <sheetData>
    <row r="1" spans="1:25" ht="15.75" x14ac:dyDescent="0.25">
      <c r="A1" s="3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  <c r="S1" s="8"/>
      <c r="T1" s="8"/>
      <c r="U1" s="8"/>
      <c r="V1" s="8"/>
      <c r="W1" s="8"/>
      <c r="X1" s="8"/>
      <c r="Y1" s="3"/>
    </row>
    <row r="2" spans="1:25" x14ac:dyDescent="0.25">
      <c r="A2" s="3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45"/>
      <c r="R2" s="45"/>
      <c r="S2" s="45"/>
      <c r="T2" s="3"/>
      <c r="U2" s="3"/>
      <c r="V2" s="3"/>
      <c r="W2" s="3"/>
      <c r="X2" s="3"/>
      <c r="Y2" s="3"/>
    </row>
    <row r="3" spans="1:25" x14ac:dyDescent="0.25">
      <c r="A3" s="3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5"/>
      <c r="R3" s="45"/>
      <c r="S3" s="45"/>
      <c r="T3" s="3"/>
      <c r="U3" s="3"/>
      <c r="V3" s="3"/>
      <c r="W3" s="3"/>
      <c r="X3" s="3"/>
      <c r="Y3" s="3"/>
    </row>
    <row r="4" spans="1:25" x14ac:dyDescent="0.25">
      <c r="A4" s="3"/>
      <c r="B4" s="47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3"/>
      <c r="U4" s="3"/>
      <c r="V4" s="3"/>
      <c r="W4" s="3"/>
      <c r="X4" s="3"/>
      <c r="Y4" s="3"/>
    </row>
    <row r="5" spans="1:25" x14ac:dyDescent="0.25">
      <c r="A5" s="3"/>
      <c r="B5" s="47"/>
      <c r="C5" s="45"/>
      <c r="D5" s="45"/>
      <c r="E5" s="45"/>
      <c r="F5" s="45"/>
      <c r="G5" s="45"/>
      <c r="H5" s="45"/>
      <c r="I5" s="45"/>
      <c r="J5" s="45"/>
      <c r="K5" s="47" t="s">
        <v>20</v>
      </c>
      <c r="L5" s="45"/>
      <c r="M5" s="45"/>
      <c r="N5" s="45"/>
      <c r="O5" s="45"/>
      <c r="P5" s="45"/>
      <c r="Q5" s="45"/>
      <c r="R5" s="45"/>
      <c r="S5" s="45"/>
      <c r="T5" s="3"/>
      <c r="U5" s="3"/>
      <c r="V5" s="3"/>
      <c r="W5" s="3"/>
      <c r="X5" s="3"/>
      <c r="Y5" s="3"/>
    </row>
    <row r="6" spans="1:25" ht="27.75" customHeight="1" x14ac:dyDescent="0.25">
      <c r="A6" s="3"/>
      <c r="B6" s="242" t="s">
        <v>0</v>
      </c>
      <c r="C6" s="242" t="s">
        <v>1</v>
      </c>
      <c r="D6" s="242"/>
      <c r="E6" s="242"/>
      <c r="F6" s="242" t="s">
        <v>2</v>
      </c>
      <c r="G6" s="251" t="s">
        <v>3</v>
      </c>
      <c r="H6" s="242" t="s">
        <v>4</v>
      </c>
      <c r="I6" s="242"/>
      <c r="J6" s="242"/>
      <c r="K6" s="242" t="s">
        <v>5</v>
      </c>
      <c r="L6" s="242"/>
      <c r="M6" s="242"/>
      <c r="N6" s="242" t="s">
        <v>96</v>
      </c>
      <c r="O6" s="242"/>
      <c r="P6" s="242"/>
      <c r="Q6" s="259" t="s">
        <v>6</v>
      </c>
      <c r="R6" s="259"/>
      <c r="S6" s="259"/>
      <c r="T6" s="260" t="s">
        <v>97</v>
      </c>
      <c r="U6" s="260"/>
      <c r="V6" s="260"/>
      <c r="W6" s="3"/>
      <c r="X6" s="3"/>
      <c r="Y6" s="3"/>
    </row>
    <row r="7" spans="1:25" ht="28.5" x14ac:dyDescent="0.25">
      <c r="A7" s="3"/>
      <c r="B7" s="242"/>
      <c r="C7" s="160" t="s">
        <v>13</v>
      </c>
      <c r="D7" s="160" t="s">
        <v>7</v>
      </c>
      <c r="E7" s="160" t="s">
        <v>8</v>
      </c>
      <c r="F7" s="242"/>
      <c r="G7" s="251"/>
      <c r="H7" s="160" t="s">
        <v>13</v>
      </c>
      <c r="I7" s="160" t="s">
        <v>7</v>
      </c>
      <c r="J7" s="160" t="s">
        <v>8</v>
      </c>
      <c r="K7" s="160" t="s">
        <v>13</v>
      </c>
      <c r="L7" s="160" t="s">
        <v>7</v>
      </c>
      <c r="M7" s="160" t="s">
        <v>8</v>
      </c>
      <c r="N7" s="160" t="s">
        <v>13</v>
      </c>
      <c r="O7" s="160" t="s">
        <v>7</v>
      </c>
      <c r="P7" s="160" t="s">
        <v>8</v>
      </c>
      <c r="Q7" s="160" t="s">
        <v>13</v>
      </c>
      <c r="R7" s="160" t="s">
        <v>7</v>
      </c>
      <c r="S7" s="160" t="s">
        <v>8</v>
      </c>
      <c r="T7" s="160" t="s">
        <v>13</v>
      </c>
      <c r="U7" s="160" t="s">
        <v>7</v>
      </c>
      <c r="V7" s="160" t="s">
        <v>8</v>
      </c>
      <c r="W7" s="3"/>
      <c r="X7" s="3"/>
      <c r="Y7" s="3"/>
    </row>
    <row r="8" spans="1:25" x14ac:dyDescent="0.25">
      <c r="A8" s="252" t="s">
        <v>99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3"/>
      <c r="W8" s="3"/>
      <c r="X8" s="3"/>
      <c r="Y8" s="3"/>
    </row>
    <row r="9" spans="1:25" ht="18.75" customHeight="1" x14ac:dyDescent="0.25">
      <c r="A9" s="3"/>
      <c r="B9" s="242" t="s">
        <v>9</v>
      </c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3"/>
      <c r="X9" s="3"/>
      <c r="Y9" s="3"/>
    </row>
    <row r="10" spans="1:25" ht="18.75" customHeight="1" x14ac:dyDescent="0.25">
      <c r="A10" s="3"/>
      <c r="B10" s="227" t="s">
        <v>73</v>
      </c>
      <c r="C10" s="228" t="s">
        <v>15</v>
      </c>
      <c r="D10" s="228" t="s">
        <v>16</v>
      </c>
      <c r="E10" s="228" t="s">
        <v>17</v>
      </c>
      <c r="F10" s="66" t="s">
        <v>71</v>
      </c>
      <c r="G10" s="136">
        <v>219</v>
      </c>
      <c r="H10" s="49">
        <v>35</v>
      </c>
      <c r="I10" s="49">
        <v>46</v>
      </c>
      <c r="J10" s="49">
        <v>57</v>
      </c>
      <c r="K10" s="49">
        <v>28</v>
      </c>
      <c r="L10" s="49">
        <v>38</v>
      </c>
      <c r="M10" s="49">
        <v>48</v>
      </c>
      <c r="N10" s="136">
        <f t="shared" ref="N10:N20" si="0">H10*G10/1000</f>
        <v>7.665</v>
      </c>
      <c r="O10" s="136">
        <f t="shared" ref="O10:O20" si="1">I10*G10/1000</f>
        <v>10.074</v>
      </c>
      <c r="P10" s="136">
        <f t="shared" ref="P10:P17" si="2">J10*G10/1000</f>
        <v>12.483000000000001</v>
      </c>
      <c r="Q10" s="240">
        <f>SUM(N10:N11)</f>
        <v>29.663</v>
      </c>
      <c r="R10" s="240">
        <f t="shared" ref="R10:S10" si="3">SUM(O10:O11)</f>
        <v>38.542000000000002</v>
      </c>
      <c r="S10" s="240">
        <f t="shared" si="3"/>
        <v>47.421000000000006</v>
      </c>
      <c r="T10" s="261">
        <f>Q10*1.5</f>
        <v>44.494500000000002</v>
      </c>
      <c r="U10" s="261">
        <f>R10*1.5</f>
        <v>57.813000000000002</v>
      </c>
      <c r="V10" s="261">
        <f>S10*1.5</f>
        <v>71.131500000000017</v>
      </c>
      <c r="W10" s="3"/>
      <c r="X10" s="3"/>
      <c r="Y10" s="3"/>
    </row>
    <row r="11" spans="1:25" ht="18.75" customHeight="1" x14ac:dyDescent="0.25">
      <c r="A11" s="3"/>
      <c r="B11" s="227"/>
      <c r="C11" s="228"/>
      <c r="D11" s="228"/>
      <c r="E11" s="228"/>
      <c r="F11" s="42" t="s">
        <v>83</v>
      </c>
      <c r="G11" s="136">
        <v>647</v>
      </c>
      <c r="H11" s="49">
        <v>34</v>
      </c>
      <c r="I11" s="49">
        <v>44</v>
      </c>
      <c r="J11" s="49">
        <v>54</v>
      </c>
      <c r="K11" s="49">
        <v>32</v>
      </c>
      <c r="L11" s="49">
        <v>42</v>
      </c>
      <c r="M11" s="49">
        <v>52</v>
      </c>
      <c r="N11" s="136">
        <f t="shared" si="0"/>
        <v>21.998000000000001</v>
      </c>
      <c r="O11" s="136">
        <f t="shared" si="1"/>
        <v>28.468</v>
      </c>
      <c r="P11" s="136">
        <f t="shared" si="2"/>
        <v>34.938000000000002</v>
      </c>
      <c r="Q11" s="240"/>
      <c r="R11" s="240"/>
      <c r="S11" s="240"/>
      <c r="T11" s="261"/>
      <c r="U11" s="261"/>
      <c r="V11" s="261"/>
      <c r="W11" s="3"/>
      <c r="X11" s="3"/>
      <c r="Y11" s="3"/>
    </row>
    <row r="12" spans="1:25" ht="16.5" customHeight="1" x14ac:dyDescent="0.25">
      <c r="A12" s="3"/>
      <c r="B12" s="227" t="s">
        <v>106</v>
      </c>
      <c r="C12" s="228" t="s">
        <v>37</v>
      </c>
      <c r="D12" s="228" t="s">
        <v>38</v>
      </c>
      <c r="E12" s="228" t="s">
        <v>39</v>
      </c>
      <c r="F12" s="72" t="s">
        <v>44</v>
      </c>
      <c r="G12" s="136">
        <v>1500</v>
      </c>
      <c r="H12" s="49">
        <v>85</v>
      </c>
      <c r="I12" s="49">
        <v>98</v>
      </c>
      <c r="J12" s="49">
        <v>105</v>
      </c>
      <c r="K12" s="49">
        <v>79</v>
      </c>
      <c r="L12" s="49">
        <v>83</v>
      </c>
      <c r="M12" s="49">
        <v>99</v>
      </c>
      <c r="N12" s="136">
        <f t="shared" si="0"/>
        <v>127.5</v>
      </c>
      <c r="O12" s="136">
        <f t="shared" si="1"/>
        <v>147</v>
      </c>
      <c r="P12" s="136">
        <f t="shared" si="2"/>
        <v>157.5</v>
      </c>
      <c r="Q12" s="240">
        <f>SUM(N12:N17)</f>
        <v>169.941</v>
      </c>
      <c r="R12" s="240">
        <f t="shared" ref="R12:S12" si="4">SUM(O12:O17)</f>
        <v>194.09700000000001</v>
      </c>
      <c r="S12" s="240">
        <f t="shared" si="4"/>
        <v>211.68099999999998</v>
      </c>
      <c r="T12" s="240">
        <f>(Q12*1.5)</f>
        <v>254.91149999999999</v>
      </c>
      <c r="U12" s="240">
        <f>(R12*1.5)</f>
        <v>291.14550000000003</v>
      </c>
      <c r="V12" s="240">
        <f>(S12*1.5)</f>
        <v>317.52149999999995</v>
      </c>
      <c r="W12" s="3"/>
      <c r="X12" s="3"/>
      <c r="Y12" s="3"/>
    </row>
    <row r="13" spans="1:25" x14ac:dyDescent="0.25">
      <c r="A13" s="3"/>
      <c r="B13" s="227"/>
      <c r="C13" s="228"/>
      <c r="D13" s="228"/>
      <c r="E13" s="228"/>
      <c r="F13" s="42" t="s">
        <v>43</v>
      </c>
      <c r="G13" s="136">
        <v>632</v>
      </c>
      <c r="H13" s="49">
        <v>45</v>
      </c>
      <c r="I13" s="49">
        <v>50</v>
      </c>
      <c r="J13" s="49">
        <v>55</v>
      </c>
      <c r="K13" s="49">
        <v>45</v>
      </c>
      <c r="L13" s="49">
        <v>50</v>
      </c>
      <c r="M13" s="49">
        <v>55</v>
      </c>
      <c r="N13" s="136">
        <f t="shared" si="0"/>
        <v>28.44</v>
      </c>
      <c r="O13" s="136">
        <f t="shared" si="1"/>
        <v>31.6</v>
      </c>
      <c r="P13" s="136">
        <f t="shared" si="2"/>
        <v>34.76</v>
      </c>
      <c r="Q13" s="240"/>
      <c r="R13" s="240"/>
      <c r="S13" s="240"/>
      <c r="T13" s="240"/>
      <c r="U13" s="240"/>
      <c r="V13" s="240"/>
      <c r="W13" s="3"/>
      <c r="X13" s="3"/>
      <c r="Y13" s="3"/>
    </row>
    <row r="14" spans="1:25" x14ac:dyDescent="0.25">
      <c r="A14" s="3"/>
      <c r="B14" s="227"/>
      <c r="C14" s="228"/>
      <c r="D14" s="228"/>
      <c r="E14" s="228"/>
      <c r="F14" s="42" t="s">
        <v>12</v>
      </c>
      <c r="G14" s="136">
        <v>791</v>
      </c>
      <c r="H14" s="49">
        <v>5</v>
      </c>
      <c r="I14" s="49">
        <v>5</v>
      </c>
      <c r="J14" s="49">
        <v>7</v>
      </c>
      <c r="K14" s="49">
        <v>5</v>
      </c>
      <c r="L14" s="49">
        <v>45</v>
      </c>
      <c r="M14" s="49">
        <v>7</v>
      </c>
      <c r="N14" s="136">
        <f t="shared" si="0"/>
        <v>3.9550000000000001</v>
      </c>
      <c r="O14" s="136">
        <f t="shared" si="1"/>
        <v>3.9550000000000001</v>
      </c>
      <c r="P14" s="136">
        <f t="shared" si="2"/>
        <v>5.5369999999999999</v>
      </c>
      <c r="Q14" s="240"/>
      <c r="R14" s="240"/>
      <c r="S14" s="240"/>
      <c r="T14" s="240"/>
      <c r="U14" s="240"/>
      <c r="V14" s="240"/>
      <c r="W14" s="3"/>
      <c r="X14" s="3"/>
      <c r="Y14" s="3"/>
    </row>
    <row r="15" spans="1:25" x14ac:dyDescent="0.25">
      <c r="A15" s="3"/>
      <c r="B15" s="227"/>
      <c r="C15" s="228"/>
      <c r="D15" s="228"/>
      <c r="E15" s="228"/>
      <c r="F15" s="42" t="s">
        <v>10</v>
      </c>
      <c r="G15" s="136">
        <v>219</v>
      </c>
      <c r="H15" s="49">
        <v>30</v>
      </c>
      <c r="I15" s="49">
        <v>34</v>
      </c>
      <c r="J15" s="49">
        <v>40</v>
      </c>
      <c r="K15" s="49">
        <v>26</v>
      </c>
      <c r="L15" s="49">
        <v>29</v>
      </c>
      <c r="M15" s="49">
        <v>33</v>
      </c>
      <c r="N15" s="136">
        <f t="shared" si="0"/>
        <v>6.57</v>
      </c>
      <c r="O15" s="136">
        <f t="shared" si="1"/>
        <v>7.4459999999999997</v>
      </c>
      <c r="P15" s="136">
        <f t="shared" si="2"/>
        <v>8.76</v>
      </c>
      <c r="Q15" s="240"/>
      <c r="R15" s="240"/>
      <c r="S15" s="240"/>
      <c r="T15" s="240"/>
      <c r="U15" s="240"/>
      <c r="V15" s="240"/>
      <c r="W15" s="3"/>
      <c r="X15" s="3"/>
      <c r="Y15" s="3"/>
    </row>
    <row r="16" spans="1:25" x14ac:dyDescent="0.25">
      <c r="A16" s="3"/>
      <c r="B16" s="227"/>
      <c r="C16" s="228"/>
      <c r="D16" s="228"/>
      <c r="E16" s="228"/>
      <c r="F16" s="42" t="s">
        <v>11</v>
      </c>
      <c r="G16" s="136">
        <v>204</v>
      </c>
      <c r="H16" s="49">
        <v>17</v>
      </c>
      <c r="I16" s="49">
        <v>20</v>
      </c>
      <c r="J16" s="49">
        <v>25</v>
      </c>
      <c r="K16" s="49">
        <v>12</v>
      </c>
      <c r="L16" s="49">
        <v>17</v>
      </c>
      <c r="M16" s="49">
        <v>21</v>
      </c>
      <c r="N16" s="136">
        <f t="shared" si="0"/>
        <v>3.468</v>
      </c>
      <c r="O16" s="136">
        <f t="shared" si="1"/>
        <v>4.08</v>
      </c>
      <c r="P16" s="136">
        <f t="shared" si="2"/>
        <v>5.0999999999999996</v>
      </c>
      <c r="Q16" s="240"/>
      <c r="R16" s="240"/>
      <c r="S16" s="240"/>
      <c r="T16" s="240"/>
      <c r="U16" s="240"/>
      <c r="V16" s="240"/>
      <c r="W16" s="3"/>
      <c r="X16" s="3"/>
      <c r="Y16" s="3"/>
    </row>
    <row r="17" spans="1:25" ht="15.75" x14ac:dyDescent="0.25">
      <c r="A17" s="3"/>
      <c r="B17" s="227"/>
      <c r="C17" s="228"/>
      <c r="D17" s="228"/>
      <c r="E17" s="228"/>
      <c r="F17" s="43" t="s">
        <v>19</v>
      </c>
      <c r="G17" s="136">
        <v>80</v>
      </c>
      <c r="H17" s="52">
        <v>0.1</v>
      </c>
      <c r="I17" s="52">
        <v>0.2</v>
      </c>
      <c r="J17" s="52">
        <v>0.3</v>
      </c>
      <c r="K17" s="52">
        <v>0.1</v>
      </c>
      <c r="L17" s="52">
        <v>0.2</v>
      </c>
      <c r="M17" s="52">
        <v>0.3</v>
      </c>
      <c r="N17" s="136">
        <f t="shared" si="0"/>
        <v>8.0000000000000002E-3</v>
      </c>
      <c r="O17" s="136">
        <f t="shared" si="1"/>
        <v>1.6E-2</v>
      </c>
      <c r="P17" s="136">
        <f t="shared" si="2"/>
        <v>2.4E-2</v>
      </c>
      <c r="Q17" s="240"/>
      <c r="R17" s="240"/>
      <c r="S17" s="240"/>
      <c r="T17" s="240"/>
      <c r="U17" s="240"/>
      <c r="V17" s="240"/>
      <c r="W17" s="3"/>
      <c r="X17" s="3"/>
      <c r="Y17" s="3"/>
    </row>
    <row r="18" spans="1:25" ht="15.75" customHeight="1" x14ac:dyDescent="0.25">
      <c r="A18" s="3"/>
      <c r="B18" s="227" t="s">
        <v>45</v>
      </c>
      <c r="C18" s="239">
        <v>200</v>
      </c>
      <c r="D18" s="239">
        <v>200</v>
      </c>
      <c r="E18" s="239">
        <v>200</v>
      </c>
      <c r="F18" s="43" t="s">
        <v>46</v>
      </c>
      <c r="G18" s="136">
        <v>3700.96</v>
      </c>
      <c r="H18" s="49">
        <v>7</v>
      </c>
      <c r="I18" s="49">
        <v>7</v>
      </c>
      <c r="J18" s="49">
        <v>7</v>
      </c>
      <c r="K18" s="49">
        <v>7</v>
      </c>
      <c r="L18" s="49">
        <v>7</v>
      </c>
      <c r="M18" s="49">
        <v>7</v>
      </c>
      <c r="N18" s="136">
        <f t="shared" si="0"/>
        <v>25.90672</v>
      </c>
      <c r="O18" s="136">
        <f t="shared" si="1"/>
        <v>25.90672</v>
      </c>
      <c r="P18" s="136">
        <f t="shared" ref="P18:P19" si="5">H18*G18/1000</f>
        <v>25.90672</v>
      </c>
      <c r="Q18" s="240">
        <f>SUM(N18:N20)</f>
        <v>102.24172000000002</v>
      </c>
      <c r="R18" s="240">
        <f>SUM(O18:O20)</f>
        <v>102.24172000000002</v>
      </c>
      <c r="S18" s="240">
        <f>SUM(P18:P20)</f>
        <v>102.24172000000002</v>
      </c>
      <c r="T18" s="261">
        <f>Q18*1.5</f>
        <v>153.36258000000004</v>
      </c>
      <c r="U18" s="261">
        <f>R18*1.5</f>
        <v>153.36258000000004</v>
      </c>
      <c r="V18" s="261">
        <f>S18*1.5</f>
        <v>153.36258000000004</v>
      </c>
      <c r="W18" s="3"/>
      <c r="X18" s="3"/>
      <c r="Y18" s="3"/>
    </row>
    <row r="19" spans="1:25" ht="15.75" x14ac:dyDescent="0.25">
      <c r="A19" s="3"/>
      <c r="B19" s="227"/>
      <c r="C19" s="239"/>
      <c r="D19" s="239"/>
      <c r="E19" s="239"/>
      <c r="F19" s="43" t="s">
        <v>47</v>
      </c>
      <c r="G19" s="136">
        <v>417</v>
      </c>
      <c r="H19" s="49">
        <v>180</v>
      </c>
      <c r="I19" s="49">
        <v>180</v>
      </c>
      <c r="J19" s="49">
        <v>180</v>
      </c>
      <c r="K19" s="49">
        <v>180</v>
      </c>
      <c r="L19" s="49">
        <v>180</v>
      </c>
      <c r="M19" s="49">
        <v>180</v>
      </c>
      <c r="N19" s="136">
        <f t="shared" si="0"/>
        <v>75.06</v>
      </c>
      <c r="O19" s="136">
        <f t="shared" si="1"/>
        <v>75.06</v>
      </c>
      <c r="P19" s="136">
        <f t="shared" si="5"/>
        <v>75.06</v>
      </c>
      <c r="Q19" s="240"/>
      <c r="R19" s="240"/>
      <c r="S19" s="240"/>
      <c r="T19" s="261"/>
      <c r="U19" s="261"/>
      <c r="V19" s="261"/>
      <c r="W19" s="3"/>
      <c r="X19" s="3"/>
      <c r="Y19" s="3"/>
    </row>
    <row r="20" spans="1:25" ht="15.75" customHeight="1" x14ac:dyDescent="0.25">
      <c r="A20" s="3"/>
      <c r="B20" s="227"/>
      <c r="C20" s="239"/>
      <c r="D20" s="239"/>
      <c r="E20" s="239"/>
      <c r="F20" s="43" t="s">
        <v>29</v>
      </c>
      <c r="G20" s="136">
        <v>425</v>
      </c>
      <c r="H20" s="49">
        <v>3</v>
      </c>
      <c r="I20" s="49">
        <v>3</v>
      </c>
      <c r="J20" s="49">
        <v>3</v>
      </c>
      <c r="K20" s="49">
        <v>3</v>
      </c>
      <c r="L20" s="49">
        <v>3</v>
      </c>
      <c r="M20" s="49">
        <v>3</v>
      </c>
      <c r="N20" s="136">
        <f t="shared" si="0"/>
        <v>1.2749999999999999</v>
      </c>
      <c r="O20" s="136">
        <f t="shared" si="1"/>
        <v>1.2749999999999999</v>
      </c>
      <c r="P20" s="136">
        <f>J20*G20/1000</f>
        <v>1.2749999999999999</v>
      </c>
      <c r="Q20" s="240"/>
      <c r="R20" s="240"/>
      <c r="S20" s="240"/>
      <c r="T20" s="261"/>
      <c r="U20" s="261"/>
      <c r="V20" s="261"/>
      <c r="W20" s="3"/>
      <c r="X20" s="3"/>
      <c r="Y20" s="3"/>
    </row>
    <row r="21" spans="1:25" ht="15.75" x14ac:dyDescent="0.25">
      <c r="A21" s="3"/>
      <c r="B21" s="65" t="s">
        <v>58</v>
      </c>
      <c r="C21" s="57">
        <v>120</v>
      </c>
      <c r="D21" s="57">
        <v>120</v>
      </c>
      <c r="E21" s="57">
        <v>120</v>
      </c>
      <c r="F21" s="43" t="s">
        <v>42</v>
      </c>
      <c r="G21" s="136">
        <v>751</v>
      </c>
      <c r="H21" s="49">
        <v>150</v>
      </c>
      <c r="I21" s="49">
        <v>150</v>
      </c>
      <c r="J21" s="49">
        <v>150</v>
      </c>
      <c r="K21" s="49">
        <v>120</v>
      </c>
      <c r="L21" s="49">
        <v>120</v>
      </c>
      <c r="M21" s="49">
        <v>120</v>
      </c>
      <c r="N21" s="136">
        <f t="shared" ref="N21:N22" si="6">H21*G21/1000</f>
        <v>112.65</v>
      </c>
      <c r="O21" s="136">
        <f t="shared" ref="O21:O22" si="7">I21*G21/1000</f>
        <v>112.65</v>
      </c>
      <c r="P21" s="136">
        <f t="shared" ref="P21:P22" si="8">J21*G21/1000</f>
        <v>112.65</v>
      </c>
      <c r="Q21" s="136">
        <f t="shared" ref="Q21:Q22" si="9">SUM(N21)</f>
        <v>112.65</v>
      </c>
      <c r="R21" s="136">
        <f t="shared" ref="R21:S22" si="10">SUM(O21)</f>
        <v>112.65</v>
      </c>
      <c r="S21" s="136">
        <f t="shared" si="10"/>
        <v>112.65</v>
      </c>
      <c r="T21" s="137">
        <f t="shared" ref="T21:V22" si="11">Q21*1.5</f>
        <v>168.97500000000002</v>
      </c>
      <c r="U21" s="137">
        <f t="shared" si="11"/>
        <v>168.97500000000002</v>
      </c>
      <c r="V21" s="137">
        <f t="shared" si="11"/>
        <v>168.97500000000002</v>
      </c>
      <c r="W21" s="3"/>
      <c r="X21" s="3"/>
      <c r="Y21" s="3"/>
    </row>
    <row r="22" spans="1:25" ht="30" x14ac:dyDescent="0.25">
      <c r="A22" s="3"/>
      <c r="B22" s="60" t="s">
        <v>98</v>
      </c>
      <c r="C22" s="59">
        <v>30</v>
      </c>
      <c r="D22" s="59">
        <v>50</v>
      </c>
      <c r="E22" s="59">
        <v>50</v>
      </c>
      <c r="F22" s="60" t="s">
        <v>98</v>
      </c>
      <c r="G22" s="44">
        <v>550</v>
      </c>
      <c r="H22" s="50">
        <v>30</v>
      </c>
      <c r="I22" s="50">
        <v>50</v>
      </c>
      <c r="J22" s="50">
        <v>50</v>
      </c>
      <c r="K22" s="50">
        <v>30</v>
      </c>
      <c r="L22" s="50">
        <v>50</v>
      </c>
      <c r="M22" s="50">
        <v>50</v>
      </c>
      <c r="N22" s="136">
        <f t="shared" si="6"/>
        <v>16.5</v>
      </c>
      <c r="O22" s="136">
        <f t="shared" si="7"/>
        <v>27.5</v>
      </c>
      <c r="P22" s="136">
        <f t="shared" si="8"/>
        <v>27.5</v>
      </c>
      <c r="Q22" s="136">
        <f t="shared" si="9"/>
        <v>16.5</v>
      </c>
      <c r="R22" s="136">
        <f t="shared" si="10"/>
        <v>27.5</v>
      </c>
      <c r="S22" s="136">
        <f t="shared" si="10"/>
        <v>27.5</v>
      </c>
      <c r="T22" s="137">
        <f t="shared" si="11"/>
        <v>24.75</v>
      </c>
      <c r="U22" s="137">
        <f t="shared" si="11"/>
        <v>41.25</v>
      </c>
      <c r="V22" s="137">
        <f t="shared" si="11"/>
        <v>41.25</v>
      </c>
      <c r="W22" s="3"/>
      <c r="X22" s="3"/>
      <c r="Y22" s="3"/>
    </row>
    <row r="23" spans="1:25" x14ac:dyDescent="0.25">
      <c r="A23" s="234"/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77"/>
      <c r="Q23" s="166">
        <f t="shared" ref="Q23:V23" si="12">SUM(Q10:Q22)</f>
        <v>430.99572000000001</v>
      </c>
      <c r="R23" s="138">
        <f t="shared" si="12"/>
        <v>475.03071999999997</v>
      </c>
      <c r="S23" s="138">
        <f t="shared" si="12"/>
        <v>501.49371999999994</v>
      </c>
      <c r="T23" s="141">
        <f t="shared" si="12"/>
        <v>646.49358000000007</v>
      </c>
      <c r="U23" s="168">
        <f t="shared" si="12"/>
        <v>712.54608000000007</v>
      </c>
      <c r="V23" s="141">
        <f t="shared" si="12"/>
        <v>752.24058000000002</v>
      </c>
      <c r="W23" s="3"/>
      <c r="X23" s="3"/>
      <c r="Y23" s="3"/>
    </row>
    <row r="24" spans="1:25" x14ac:dyDescent="0.25">
      <c r="A24" s="3"/>
      <c r="B24" s="242" t="s">
        <v>40</v>
      </c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3"/>
      <c r="X24" s="3"/>
      <c r="Y24" s="3"/>
    </row>
    <row r="25" spans="1:25" x14ac:dyDescent="0.25">
      <c r="A25" s="3"/>
      <c r="B25" s="227" t="s">
        <v>80</v>
      </c>
      <c r="C25" s="239">
        <v>200</v>
      </c>
      <c r="D25" s="239">
        <v>220</v>
      </c>
      <c r="E25" s="239">
        <v>250</v>
      </c>
      <c r="F25" s="64" t="s">
        <v>135</v>
      </c>
      <c r="G25" s="136">
        <v>5650</v>
      </c>
      <c r="H25" s="49">
        <v>76</v>
      </c>
      <c r="I25" s="49">
        <v>85</v>
      </c>
      <c r="J25" s="49">
        <v>95</v>
      </c>
      <c r="K25" s="49">
        <v>70</v>
      </c>
      <c r="L25" s="49">
        <v>80</v>
      </c>
      <c r="M25" s="49">
        <v>90</v>
      </c>
      <c r="N25" s="136">
        <f t="shared" ref="N25:N40" si="13">H25*G25/1000</f>
        <v>429.4</v>
      </c>
      <c r="O25" s="136">
        <f t="shared" ref="O25:O40" si="14">I25*G25/1000</f>
        <v>480.25</v>
      </c>
      <c r="P25" s="136">
        <f t="shared" ref="P25:P40" si="15">J25*G25/1000</f>
        <v>536.75</v>
      </c>
      <c r="Q25" s="240">
        <f>SUM(N25:N34)</f>
        <v>504.65999999999997</v>
      </c>
      <c r="R25" s="240">
        <f t="shared" ref="R25:S25" si="16">SUM(O25:O34)</f>
        <v>568.73</v>
      </c>
      <c r="S25" s="240">
        <f t="shared" si="16"/>
        <v>643.34399999999994</v>
      </c>
      <c r="T25" s="261">
        <f>Q25*1.5</f>
        <v>756.99</v>
      </c>
      <c r="U25" s="261">
        <f>R25*1.5</f>
        <v>853.09500000000003</v>
      </c>
      <c r="V25" s="261">
        <f>S25*1.5</f>
        <v>965.01599999999985</v>
      </c>
      <c r="W25" s="3"/>
      <c r="X25" s="3"/>
      <c r="Y25" s="3"/>
    </row>
    <row r="26" spans="1:25" x14ac:dyDescent="0.25">
      <c r="A26" s="3"/>
      <c r="B26" s="227"/>
      <c r="C26" s="239"/>
      <c r="D26" s="239"/>
      <c r="E26" s="239"/>
      <c r="F26" s="55" t="s">
        <v>14</v>
      </c>
      <c r="G26" s="136">
        <v>4560</v>
      </c>
      <c r="H26" s="49">
        <v>3</v>
      </c>
      <c r="I26" s="49">
        <v>3</v>
      </c>
      <c r="J26" s="49">
        <v>5</v>
      </c>
      <c r="K26" s="49">
        <v>3</v>
      </c>
      <c r="L26" s="49">
        <v>3</v>
      </c>
      <c r="M26" s="49">
        <v>5</v>
      </c>
      <c r="N26" s="136">
        <f t="shared" si="13"/>
        <v>13.68</v>
      </c>
      <c r="O26" s="136">
        <f t="shared" si="14"/>
        <v>13.68</v>
      </c>
      <c r="P26" s="136">
        <f t="shared" si="15"/>
        <v>22.8</v>
      </c>
      <c r="Q26" s="240"/>
      <c r="R26" s="240"/>
      <c r="S26" s="240"/>
      <c r="T26" s="261"/>
      <c r="U26" s="261"/>
      <c r="V26" s="261"/>
      <c r="W26" s="3"/>
      <c r="X26" s="3"/>
      <c r="Y26" s="3"/>
    </row>
    <row r="27" spans="1:25" x14ac:dyDescent="0.25">
      <c r="A27" s="3"/>
      <c r="B27" s="227"/>
      <c r="C27" s="239"/>
      <c r="D27" s="239"/>
      <c r="E27" s="239"/>
      <c r="F27" s="55" t="s">
        <v>51</v>
      </c>
      <c r="G27" s="136">
        <v>212</v>
      </c>
      <c r="H27" s="49">
        <v>160</v>
      </c>
      <c r="I27" s="49">
        <v>170</v>
      </c>
      <c r="J27" s="49">
        <v>200</v>
      </c>
      <c r="K27" s="49">
        <v>112</v>
      </c>
      <c r="L27" s="49">
        <v>125</v>
      </c>
      <c r="M27" s="49">
        <v>140</v>
      </c>
      <c r="N27" s="136">
        <f t="shared" si="13"/>
        <v>33.92</v>
      </c>
      <c r="O27" s="136">
        <f t="shared" si="14"/>
        <v>36.04</v>
      </c>
      <c r="P27" s="136">
        <f t="shared" si="15"/>
        <v>42.4</v>
      </c>
      <c r="Q27" s="240"/>
      <c r="R27" s="240"/>
      <c r="S27" s="240"/>
      <c r="T27" s="261"/>
      <c r="U27" s="261"/>
      <c r="V27" s="261"/>
      <c r="W27" s="3"/>
      <c r="X27" s="3"/>
      <c r="Y27" s="3"/>
    </row>
    <row r="28" spans="1:25" x14ac:dyDescent="0.25">
      <c r="A28" s="3"/>
      <c r="B28" s="227"/>
      <c r="C28" s="239"/>
      <c r="D28" s="239"/>
      <c r="E28" s="239"/>
      <c r="F28" s="55" t="s">
        <v>43</v>
      </c>
      <c r="G28" s="136">
        <v>632</v>
      </c>
      <c r="H28" s="49">
        <v>8</v>
      </c>
      <c r="I28" s="49">
        <v>10</v>
      </c>
      <c r="J28" s="49">
        <v>10</v>
      </c>
      <c r="K28" s="49">
        <v>8</v>
      </c>
      <c r="L28" s="49">
        <v>10</v>
      </c>
      <c r="M28" s="49">
        <v>10</v>
      </c>
      <c r="N28" s="136">
        <f t="shared" si="13"/>
        <v>5.056</v>
      </c>
      <c r="O28" s="136">
        <f t="shared" si="14"/>
        <v>6.32</v>
      </c>
      <c r="P28" s="136">
        <f t="shared" si="15"/>
        <v>6.32</v>
      </c>
      <c r="Q28" s="240"/>
      <c r="R28" s="240"/>
      <c r="S28" s="240"/>
      <c r="T28" s="261"/>
      <c r="U28" s="261"/>
      <c r="V28" s="261"/>
      <c r="W28" s="3"/>
      <c r="X28" s="3"/>
      <c r="Y28" s="3"/>
    </row>
    <row r="29" spans="1:25" x14ac:dyDescent="0.25">
      <c r="A29" s="3"/>
      <c r="B29" s="227"/>
      <c r="C29" s="239"/>
      <c r="D29" s="239"/>
      <c r="E29" s="239"/>
      <c r="F29" s="55" t="s">
        <v>81</v>
      </c>
      <c r="G29" s="136">
        <v>222</v>
      </c>
      <c r="H29" s="49">
        <v>3</v>
      </c>
      <c r="I29" s="49">
        <v>3</v>
      </c>
      <c r="J29" s="49">
        <v>5</v>
      </c>
      <c r="K29" s="49">
        <v>3</v>
      </c>
      <c r="L29" s="49">
        <v>3</v>
      </c>
      <c r="M29" s="49">
        <v>5</v>
      </c>
      <c r="N29" s="136">
        <f t="shared" si="13"/>
        <v>0.66600000000000004</v>
      </c>
      <c r="O29" s="136">
        <f t="shared" si="14"/>
        <v>0.66600000000000004</v>
      </c>
      <c r="P29" s="136">
        <f t="shared" si="15"/>
        <v>1.1100000000000001</v>
      </c>
      <c r="Q29" s="240"/>
      <c r="R29" s="240"/>
      <c r="S29" s="240"/>
      <c r="T29" s="261"/>
      <c r="U29" s="261"/>
      <c r="V29" s="261"/>
      <c r="W29" s="3"/>
      <c r="X29" s="3"/>
      <c r="Y29" s="3"/>
    </row>
    <row r="30" spans="1:25" x14ac:dyDescent="0.25">
      <c r="A30" s="3"/>
      <c r="B30" s="227"/>
      <c r="C30" s="239"/>
      <c r="D30" s="239"/>
      <c r="E30" s="239"/>
      <c r="F30" s="55" t="s">
        <v>68</v>
      </c>
      <c r="G30" s="136">
        <v>2103</v>
      </c>
      <c r="H30" s="49">
        <v>5</v>
      </c>
      <c r="I30" s="49">
        <v>10</v>
      </c>
      <c r="J30" s="49">
        <v>10</v>
      </c>
      <c r="K30" s="49">
        <v>5</v>
      </c>
      <c r="L30" s="49">
        <v>10</v>
      </c>
      <c r="M30" s="49">
        <v>10</v>
      </c>
      <c r="N30" s="136">
        <f t="shared" si="13"/>
        <v>10.515000000000001</v>
      </c>
      <c r="O30" s="136">
        <f t="shared" si="14"/>
        <v>21.03</v>
      </c>
      <c r="P30" s="136">
        <f t="shared" si="15"/>
        <v>21.03</v>
      </c>
      <c r="Q30" s="240"/>
      <c r="R30" s="240"/>
      <c r="S30" s="240"/>
      <c r="T30" s="261"/>
      <c r="U30" s="261"/>
      <c r="V30" s="261"/>
      <c r="W30" s="3"/>
      <c r="X30" s="3"/>
      <c r="Y30" s="3"/>
    </row>
    <row r="31" spans="1:25" x14ac:dyDescent="0.25">
      <c r="A31" s="3"/>
      <c r="B31" s="227"/>
      <c r="C31" s="239"/>
      <c r="D31" s="239"/>
      <c r="E31" s="239"/>
      <c r="F31" s="42" t="s">
        <v>25</v>
      </c>
      <c r="G31" s="136">
        <v>204</v>
      </c>
      <c r="H31" s="139">
        <v>10</v>
      </c>
      <c r="I31" s="139">
        <v>12</v>
      </c>
      <c r="J31" s="52">
        <v>12</v>
      </c>
      <c r="K31" s="139">
        <v>9</v>
      </c>
      <c r="L31" s="139">
        <v>11</v>
      </c>
      <c r="M31" s="52">
        <v>11</v>
      </c>
      <c r="N31" s="136">
        <f t="shared" si="13"/>
        <v>2.04</v>
      </c>
      <c r="O31" s="136">
        <f t="shared" si="14"/>
        <v>2.448</v>
      </c>
      <c r="P31" s="136">
        <f t="shared" si="15"/>
        <v>2.448</v>
      </c>
      <c r="Q31" s="240"/>
      <c r="R31" s="240"/>
      <c r="S31" s="240"/>
      <c r="T31" s="261"/>
      <c r="U31" s="261"/>
      <c r="V31" s="261"/>
      <c r="W31" s="3"/>
      <c r="X31" s="3"/>
      <c r="Y31" s="3"/>
    </row>
    <row r="32" spans="1:25" x14ac:dyDescent="0.25">
      <c r="A32" s="3"/>
      <c r="B32" s="227"/>
      <c r="C32" s="239"/>
      <c r="D32" s="239"/>
      <c r="E32" s="239"/>
      <c r="F32" s="81" t="s">
        <v>69</v>
      </c>
      <c r="G32" s="136">
        <v>1300</v>
      </c>
      <c r="H32" s="139">
        <v>3</v>
      </c>
      <c r="I32" s="139">
        <v>3</v>
      </c>
      <c r="J32" s="52">
        <v>3</v>
      </c>
      <c r="K32" s="139">
        <v>3</v>
      </c>
      <c r="L32" s="139">
        <v>3</v>
      </c>
      <c r="M32" s="52">
        <v>3</v>
      </c>
      <c r="N32" s="136">
        <f t="shared" si="13"/>
        <v>3.9</v>
      </c>
      <c r="O32" s="136">
        <f t="shared" si="14"/>
        <v>3.9</v>
      </c>
      <c r="P32" s="136">
        <f t="shared" si="15"/>
        <v>3.9</v>
      </c>
      <c r="Q32" s="240"/>
      <c r="R32" s="240"/>
      <c r="S32" s="240"/>
      <c r="T32" s="261"/>
      <c r="U32" s="261"/>
      <c r="V32" s="261"/>
      <c r="W32" s="3"/>
      <c r="X32" s="3"/>
      <c r="Y32" s="3"/>
    </row>
    <row r="33" spans="1:25" x14ac:dyDescent="0.25">
      <c r="A33" s="3"/>
      <c r="B33" s="227"/>
      <c r="C33" s="239"/>
      <c r="D33" s="239"/>
      <c r="E33" s="239"/>
      <c r="F33" s="42" t="s">
        <v>10</v>
      </c>
      <c r="G33" s="136">
        <v>219</v>
      </c>
      <c r="H33" s="52">
        <v>25</v>
      </c>
      <c r="I33" s="52">
        <v>20</v>
      </c>
      <c r="J33" s="52">
        <v>30</v>
      </c>
      <c r="K33" s="52">
        <v>20</v>
      </c>
      <c r="L33" s="52">
        <v>17</v>
      </c>
      <c r="M33" s="52">
        <v>25</v>
      </c>
      <c r="N33" s="136">
        <f t="shared" si="13"/>
        <v>5.4749999999999996</v>
      </c>
      <c r="O33" s="136">
        <f t="shared" si="14"/>
        <v>4.38</v>
      </c>
      <c r="P33" s="136">
        <f t="shared" si="15"/>
        <v>6.57</v>
      </c>
      <c r="Q33" s="240"/>
      <c r="R33" s="240"/>
      <c r="S33" s="240"/>
      <c r="T33" s="261"/>
      <c r="U33" s="261"/>
      <c r="V33" s="261"/>
      <c r="W33" s="3"/>
      <c r="X33" s="3"/>
      <c r="Y33" s="3"/>
    </row>
    <row r="34" spans="1:25" ht="15.75" x14ac:dyDescent="0.25">
      <c r="A34" s="3"/>
      <c r="B34" s="227"/>
      <c r="C34" s="239"/>
      <c r="D34" s="239"/>
      <c r="E34" s="239"/>
      <c r="F34" s="43" t="s">
        <v>19</v>
      </c>
      <c r="G34" s="136">
        <v>80</v>
      </c>
      <c r="H34" s="52">
        <v>0.1</v>
      </c>
      <c r="I34" s="52">
        <v>0.2</v>
      </c>
      <c r="J34" s="52">
        <v>0.2</v>
      </c>
      <c r="K34" s="52">
        <v>0.1</v>
      </c>
      <c r="L34" s="52">
        <v>0.2</v>
      </c>
      <c r="M34" s="52">
        <v>0.2</v>
      </c>
      <c r="N34" s="136">
        <f t="shared" si="13"/>
        <v>8.0000000000000002E-3</v>
      </c>
      <c r="O34" s="136">
        <f t="shared" si="14"/>
        <v>1.6E-2</v>
      </c>
      <c r="P34" s="136">
        <f t="shared" si="15"/>
        <v>1.6E-2</v>
      </c>
      <c r="Q34" s="240"/>
      <c r="R34" s="240"/>
      <c r="S34" s="240"/>
      <c r="T34" s="261"/>
      <c r="U34" s="261"/>
      <c r="V34" s="261"/>
      <c r="W34" s="3"/>
      <c r="X34" s="3"/>
      <c r="Y34" s="3"/>
    </row>
    <row r="35" spans="1:25" ht="15.75" x14ac:dyDescent="0.25">
      <c r="A35" s="3"/>
      <c r="B35" s="227" t="s">
        <v>84</v>
      </c>
      <c r="C35" s="239">
        <v>20</v>
      </c>
      <c r="D35" s="239">
        <v>20</v>
      </c>
      <c r="E35" s="239">
        <v>20</v>
      </c>
      <c r="F35" s="43" t="s">
        <v>68</v>
      </c>
      <c r="G35" s="136">
        <v>2103</v>
      </c>
      <c r="H35" s="52">
        <v>10</v>
      </c>
      <c r="I35" s="52">
        <v>10</v>
      </c>
      <c r="J35" s="52">
        <v>10</v>
      </c>
      <c r="K35" s="52">
        <v>10</v>
      </c>
      <c r="L35" s="52">
        <v>10</v>
      </c>
      <c r="M35" s="52">
        <v>10</v>
      </c>
      <c r="N35" s="136">
        <f t="shared" si="13"/>
        <v>21.03</v>
      </c>
      <c r="O35" s="136">
        <f t="shared" si="14"/>
        <v>21.03</v>
      </c>
      <c r="P35" s="136">
        <f t="shared" si="15"/>
        <v>21.03</v>
      </c>
      <c r="Q35" s="240">
        <f>SUM(N35:N37)</f>
        <v>30.594000000000001</v>
      </c>
      <c r="R35" s="240">
        <f>SUM(O35:O37)</f>
        <v>30.594000000000001</v>
      </c>
      <c r="S35" s="240">
        <f>SUM(P35:P37)</f>
        <v>30.594000000000001</v>
      </c>
      <c r="T35" s="261">
        <f>Q35*1.5</f>
        <v>45.891000000000005</v>
      </c>
      <c r="U35" s="261">
        <f>R35*1.5</f>
        <v>45.891000000000005</v>
      </c>
      <c r="V35" s="261">
        <f>S35*1.5</f>
        <v>45.891000000000005</v>
      </c>
      <c r="W35" s="3"/>
      <c r="X35" s="3"/>
      <c r="Y35" s="3"/>
    </row>
    <row r="36" spans="1:25" ht="15.75" x14ac:dyDescent="0.25">
      <c r="A36" s="3"/>
      <c r="B36" s="227"/>
      <c r="C36" s="239"/>
      <c r="D36" s="239"/>
      <c r="E36" s="239"/>
      <c r="F36" s="43" t="s">
        <v>67</v>
      </c>
      <c r="G36" s="136">
        <v>222</v>
      </c>
      <c r="H36" s="52">
        <v>2</v>
      </c>
      <c r="I36" s="52">
        <v>2</v>
      </c>
      <c r="J36" s="52">
        <v>2</v>
      </c>
      <c r="K36" s="52">
        <v>2</v>
      </c>
      <c r="L36" s="52">
        <v>2</v>
      </c>
      <c r="M36" s="52">
        <v>2</v>
      </c>
      <c r="N36" s="136">
        <f t="shared" si="13"/>
        <v>0.44400000000000001</v>
      </c>
      <c r="O36" s="136">
        <f t="shared" si="14"/>
        <v>0.44400000000000001</v>
      </c>
      <c r="P36" s="136">
        <f t="shared" si="15"/>
        <v>0.44400000000000001</v>
      </c>
      <c r="Q36" s="240"/>
      <c r="R36" s="240"/>
      <c r="S36" s="240"/>
      <c r="T36" s="261"/>
      <c r="U36" s="261"/>
      <c r="V36" s="261"/>
      <c r="W36" s="3"/>
      <c r="X36" s="3"/>
      <c r="Y36" s="3"/>
    </row>
    <row r="37" spans="1:25" ht="15.75" x14ac:dyDescent="0.25">
      <c r="A37" s="3"/>
      <c r="B37" s="227"/>
      <c r="C37" s="239"/>
      <c r="D37" s="239"/>
      <c r="E37" s="239"/>
      <c r="F37" s="43" t="s">
        <v>14</v>
      </c>
      <c r="G37" s="136">
        <v>4560</v>
      </c>
      <c r="H37" s="52">
        <v>2</v>
      </c>
      <c r="I37" s="52">
        <v>2</v>
      </c>
      <c r="J37" s="52">
        <v>2</v>
      </c>
      <c r="K37" s="52">
        <v>2</v>
      </c>
      <c r="L37" s="52">
        <v>2</v>
      </c>
      <c r="M37" s="52">
        <v>2</v>
      </c>
      <c r="N37" s="136">
        <f t="shared" si="13"/>
        <v>9.1199999999999992</v>
      </c>
      <c r="O37" s="136">
        <f t="shared" si="14"/>
        <v>9.1199999999999992</v>
      </c>
      <c r="P37" s="136">
        <f t="shared" si="15"/>
        <v>9.1199999999999992</v>
      </c>
      <c r="Q37" s="240"/>
      <c r="R37" s="240"/>
      <c r="S37" s="240"/>
      <c r="T37" s="261"/>
      <c r="U37" s="261"/>
      <c r="V37" s="261"/>
      <c r="W37" s="3"/>
      <c r="X37" s="3"/>
      <c r="Y37" s="3"/>
    </row>
    <row r="38" spans="1:25" x14ac:dyDescent="0.25">
      <c r="A38" s="3"/>
      <c r="B38" s="227" t="s">
        <v>27</v>
      </c>
      <c r="C38" s="241">
        <v>200</v>
      </c>
      <c r="D38" s="241">
        <v>200</v>
      </c>
      <c r="E38" s="241">
        <v>200</v>
      </c>
      <c r="F38" s="42" t="s">
        <v>28</v>
      </c>
      <c r="G38" s="136">
        <v>751</v>
      </c>
      <c r="H38" s="139">
        <v>143</v>
      </c>
      <c r="I38" s="139">
        <v>143</v>
      </c>
      <c r="J38" s="139">
        <v>143</v>
      </c>
      <c r="K38" s="139">
        <v>100</v>
      </c>
      <c r="L38" s="139">
        <v>100</v>
      </c>
      <c r="M38" s="139">
        <v>100</v>
      </c>
      <c r="N38" s="136">
        <f t="shared" si="13"/>
        <v>107.393</v>
      </c>
      <c r="O38" s="136">
        <f t="shared" si="14"/>
        <v>107.393</v>
      </c>
      <c r="P38" s="136">
        <f t="shared" si="15"/>
        <v>107.393</v>
      </c>
      <c r="Q38" s="240">
        <f>SUM(N38:N39)</f>
        <v>108.66800000000001</v>
      </c>
      <c r="R38" s="240">
        <f t="shared" ref="R38:S38" si="17">SUM(O38:O39)</f>
        <v>108.66800000000001</v>
      </c>
      <c r="S38" s="240">
        <f t="shared" si="17"/>
        <v>108.66800000000001</v>
      </c>
      <c r="T38" s="261">
        <f>Q38*1.5</f>
        <v>163.00200000000001</v>
      </c>
      <c r="U38" s="261">
        <f>R38*1.5</f>
        <v>163.00200000000001</v>
      </c>
      <c r="V38" s="261">
        <f>S38*1.5</f>
        <v>163.00200000000001</v>
      </c>
      <c r="W38" s="3"/>
      <c r="X38" s="3"/>
      <c r="Y38" s="3"/>
    </row>
    <row r="39" spans="1:25" x14ac:dyDescent="0.25">
      <c r="A39" s="3"/>
      <c r="B39" s="227"/>
      <c r="C39" s="241"/>
      <c r="D39" s="241"/>
      <c r="E39" s="241"/>
      <c r="F39" s="72" t="s">
        <v>29</v>
      </c>
      <c r="G39" s="136">
        <v>425</v>
      </c>
      <c r="H39" s="49">
        <v>3</v>
      </c>
      <c r="I39" s="49">
        <v>3</v>
      </c>
      <c r="J39" s="49">
        <v>3</v>
      </c>
      <c r="K39" s="49">
        <v>3</v>
      </c>
      <c r="L39" s="49">
        <v>3</v>
      </c>
      <c r="M39" s="49">
        <v>3</v>
      </c>
      <c r="N39" s="136">
        <f t="shared" si="13"/>
        <v>1.2749999999999999</v>
      </c>
      <c r="O39" s="136">
        <f t="shared" si="14"/>
        <v>1.2749999999999999</v>
      </c>
      <c r="P39" s="136">
        <f t="shared" si="15"/>
        <v>1.2749999999999999</v>
      </c>
      <c r="Q39" s="240"/>
      <c r="R39" s="240"/>
      <c r="S39" s="240"/>
      <c r="T39" s="261"/>
      <c r="U39" s="261"/>
      <c r="V39" s="261"/>
      <c r="W39" s="3"/>
      <c r="X39" s="3"/>
      <c r="Y39" s="3"/>
    </row>
    <row r="40" spans="1:25" ht="30.75" thickBot="1" x14ac:dyDescent="0.3">
      <c r="A40" s="3"/>
      <c r="B40" s="60" t="s">
        <v>98</v>
      </c>
      <c r="C40" s="59">
        <v>30</v>
      </c>
      <c r="D40" s="59">
        <v>50</v>
      </c>
      <c r="E40" s="59">
        <v>50</v>
      </c>
      <c r="F40" s="60" t="s">
        <v>98</v>
      </c>
      <c r="G40" s="139">
        <v>550</v>
      </c>
      <c r="H40" s="49">
        <v>30</v>
      </c>
      <c r="I40" s="49">
        <v>50</v>
      </c>
      <c r="J40" s="49">
        <v>50</v>
      </c>
      <c r="K40" s="49">
        <v>30</v>
      </c>
      <c r="L40" s="49">
        <v>50</v>
      </c>
      <c r="M40" s="49">
        <v>50</v>
      </c>
      <c r="N40" s="136">
        <f t="shared" si="13"/>
        <v>16.5</v>
      </c>
      <c r="O40" s="136">
        <f t="shared" si="14"/>
        <v>27.5</v>
      </c>
      <c r="P40" s="136">
        <f t="shared" si="15"/>
        <v>27.5</v>
      </c>
      <c r="Q40" s="96">
        <f>SUM(N40)</f>
        <v>16.5</v>
      </c>
      <c r="R40" s="136">
        <f t="shared" ref="R40:S40" si="18">SUM(O40)</f>
        <v>27.5</v>
      </c>
      <c r="S40" s="136">
        <f t="shared" si="18"/>
        <v>27.5</v>
      </c>
      <c r="T40" s="137">
        <f>Q40*1.5</f>
        <v>24.75</v>
      </c>
      <c r="U40" s="137">
        <f>R40*1.5</f>
        <v>41.25</v>
      </c>
      <c r="V40" s="137">
        <f>S40*1.5</f>
        <v>41.25</v>
      </c>
      <c r="W40" s="3"/>
      <c r="X40" s="3"/>
      <c r="Y40" s="3"/>
    </row>
    <row r="41" spans="1:25" x14ac:dyDescent="0.25">
      <c r="A41" s="158"/>
      <c r="B41" s="272"/>
      <c r="C41" s="272"/>
      <c r="D41" s="272"/>
      <c r="E41" s="272"/>
      <c r="F41" s="272"/>
      <c r="G41" s="272"/>
      <c r="H41" s="272"/>
      <c r="I41" s="272"/>
      <c r="J41" s="272"/>
      <c r="K41" s="272"/>
      <c r="L41" s="272"/>
      <c r="M41" s="272"/>
      <c r="N41" s="272"/>
      <c r="O41" s="272"/>
      <c r="P41" s="272"/>
      <c r="Q41" s="273"/>
      <c r="R41" s="273"/>
      <c r="S41" s="273"/>
      <c r="T41" s="273"/>
      <c r="U41" s="273"/>
      <c r="V41" s="273"/>
      <c r="W41" s="3"/>
      <c r="X41" s="3"/>
      <c r="Y41" s="3"/>
    </row>
    <row r="42" spans="1:25" x14ac:dyDescent="0.25">
      <c r="A42" s="3"/>
      <c r="B42" s="281" t="s">
        <v>24</v>
      </c>
      <c r="C42" s="281"/>
      <c r="D42" s="281"/>
      <c r="E42" s="281"/>
      <c r="F42" s="281"/>
      <c r="G42" s="281"/>
      <c r="H42" s="281"/>
      <c r="I42" s="281"/>
      <c r="J42" s="281"/>
      <c r="K42" s="281"/>
      <c r="L42" s="281"/>
      <c r="M42" s="281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227" t="s">
        <v>155</v>
      </c>
      <c r="C43" s="239">
        <v>70</v>
      </c>
      <c r="D43" s="239">
        <v>90</v>
      </c>
      <c r="E43" s="239">
        <v>100</v>
      </c>
      <c r="F43" s="64" t="s">
        <v>91</v>
      </c>
      <c r="G43" s="136">
        <v>1500</v>
      </c>
      <c r="H43" s="49">
        <v>80</v>
      </c>
      <c r="I43" s="49">
        <v>90</v>
      </c>
      <c r="J43" s="49">
        <v>100</v>
      </c>
      <c r="K43" s="49">
        <v>75</v>
      </c>
      <c r="L43" s="49">
        <v>85</v>
      </c>
      <c r="M43" s="49">
        <v>90</v>
      </c>
      <c r="N43" s="96">
        <f t="shared" ref="N43:N45" si="19">H43*G43/1000</f>
        <v>120</v>
      </c>
      <c r="O43" s="114">
        <f t="shared" ref="O43:O45" si="20">I43*G43/1000</f>
        <v>135</v>
      </c>
      <c r="P43" s="58">
        <f t="shared" ref="P43:P45" si="21">J43*G43/1000</f>
        <v>150</v>
      </c>
      <c r="Q43" s="243">
        <f>SUM(N43:N48)</f>
        <v>130.78399999999999</v>
      </c>
      <c r="R43" s="243">
        <f>SUM(O43:O48)</f>
        <v>151.29</v>
      </c>
      <c r="S43" s="243">
        <f>SUM(P43:P48)</f>
        <v>169.11899999999997</v>
      </c>
      <c r="T43" s="269">
        <f>Q43*1.5</f>
        <v>196.17599999999999</v>
      </c>
      <c r="U43" s="274">
        <f>R43*1.5</f>
        <v>226.935</v>
      </c>
      <c r="V43" s="270">
        <f>S43*1.5</f>
        <v>253.67849999999996</v>
      </c>
      <c r="W43" s="3"/>
      <c r="X43" s="3"/>
      <c r="Y43" s="3"/>
    </row>
    <row r="44" spans="1:25" x14ac:dyDescent="0.25">
      <c r="A44" s="3"/>
      <c r="B44" s="227"/>
      <c r="C44" s="239"/>
      <c r="D44" s="239"/>
      <c r="E44" s="239"/>
      <c r="F44" s="42" t="s">
        <v>53</v>
      </c>
      <c r="G44" s="136">
        <v>426</v>
      </c>
      <c r="H44" s="139">
        <v>7</v>
      </c>
      <c r="I44" s="139">
        <v>12</v>
      </c>
      <c r="J44" s="52">
        <v>15</v>
      </c>
      <c r="K44" s="139">
        <v>7</v>
      </c>
      <c r="L44" s="139">
        <v>12</v>
      </c>
      <c r="M44" s="52">
        <v>15</v>
      </c>
      <c r="N44" s="96">
        <f t="shared" si="19"/>
        <v>2.9820000000000002</v>
      </c>
      <c r="O44" s="114">
        <f t="shared" si="20"/>
        <v>5.1120000000000001</v>
      </c>
      <c r="P44" s="58">
        <f t="shared" si="21"/>
        <v>6.39</v>
      </c>
      <c r="Q44" s="244"/>
      <c r="R44" s="244"/>
      <c r="S44" s="244"/>
      <c r="T44" s="267"/>
      <c r="U44" s="275"/>
      <c r="V44" s="264"/>
      <c r="W44" s="3"/>
      <c r="X44" s="3"/>
      <c r="Y44" s="3"/>
    </row>
    <row r="45" spans="1:25" x14ac:dyDescent="0.25">
      <c r="A45" s="3"/>
      <c r="B45" s="227"/>
      <c r="C45" s="239"/>
      <c r="D45" s="239"/>
      <c r="E45" s="239"/>
      <c r="F45" s="42" t="s">
        <v>87</v>
      </c>
      <c r="G45" s="136">
        <v>517</v>
      </c>
      <c r="H45" s="139">
        <v>5</v>
      </c>
      <c r="I45" s="139">
        <v>5</v>
      </c>
      <c r="J45" s="52">
        <v>5</v>
      </c>
      <c r="K45" s="139">
        <v>5</v>
      </c>
      <c r="L45" s="139">
        <v>5</v>
      </c>
      <c r="M45" s="52">
        <v>5</v>
      </c>
      <c r="N45" s="96">
        <f t="shared" si="19"/>
        <v>2.585</v>
      </c>
      <c r="O45" s="114">
        <f t="shared" si="20"/>
        <v>2.585</v>
      </c>
      <c r="P45" s="58">
        <f t="shared" si="21"/>
        <v>2.585</v>
      </c>
      <c r="Q45" s="244"/>
      <c r="R45" s="244"/>
      <c r="S45" s="244"/>
      <c r="T45" s="267"/>
      <c r="U45" s="275"/>
      <c r="V45" s="264"/>
      <c r="W45" s="3"/>
      <c r="X45" s="3"/>
      <c r="Y45" s="3"/>
    </row>
    <row r="46" spans="1:25" x14ac:dyDescent="0.25">
      <c r="A46" s="3"/>
      <c r="B46" s="227"/>
      <c r="C46" s="239"/>
      <c r="D46" s="239"/>
      <c r="E46" s="239"/>
      <c r="F46" s="42" t="s">
        <v>11</v>
      </c>
      <c r="G46" s="136">
        <v>204</v>
      </c>
      <c r="H46" s="139">
        <v>7</v>
      </c>
      <c r="I46" s="139">
        <v>12</v>
      </c>
      <c r="J46" s="49">
        <v>15</v>
      </c>
      <c r="K46" s="139">
        <v>5</v>
      </c>
      <c r="L46" s="139">
        <v>10</v>
      </c>
      <c r="M46" s="52">
        <v>12</v>
      </c>
      <c r="N46" s="96">
        <f>H46*G45/1000</f>
        <v>3.6190000000000002</v>
      </c>
      <c r="O46" s="114">
        <f>I46*G45/1000</f>
        <v>6.2039999999999997</v>
      </c>
      <c r="P46" s="58">
        <f>J46*G45/1000</f>
        <v>7.7549999999999999</v>
      </c>
      <c r="Q46" s="244"/>
      <c r="R46" s="244"/>
      <c r="S46" s="244"/>
      <c r="T46" s="267"/>
      <c r="U46" s="275"/>
      <c r="V46" s="264"/>
      <c r="W46" s="3"/>
      <c r="X46" s="3"/>
      <c r="Y46" s="3"/>
    </row>
    <row r="47" spans="1:25" x14ac:dyDescent="0.25">
      <c r="A47" s="3"/>
      <c r="B47" s="227"/>
      <c r="C47" s="239"/>
      <c r="D47" s="239"/>
      <c r="E47" s="239"/>
      <c r="F47" s="42" t="s">
        <v>12</v>
      </c>
      <c r="G47" s="136">
        <v>791</v>
      </c>
      <c r="H47" s="52">
        <v>2</v>
      </c>
      <c r="I47" s="52">
        <v>3</v>
      </c>
      <c r="J47" s="52">
        <v>3</v>
      </c>
      <c r="K47" s="52">
        <v>2</v>
      </c>
      <c r="L47" s="52">
        <v>3</v>
      </c>
      <c r="M47" s="52">
        <v>3</v>
      </c>
      <c r="N47" s="96">
        <f t="shared" ref="N47:N59" si="22">H47*G47/1000</f>
        <v>1.5820000000000001</v>
      </c>
      <c r="O47" s="114">
        <f t="shared" ref="O47:O59" si="23">I47*G47/1000</f>
        <v>2.3730000000000002</v>
      </c>
      <c r="P47" s="58">
        <f t="shared" ref="P47:P59" si="24">J47*G47/1000</f>
        <v>2.3730000000000002</v>
      </c>
      <c r="Q47" s="244"/>
      <c r="R47" s="244"/>
      <c r="S47" s="244"/>
      <c r="T47" s="267"/>
      <c r="U47" s="275"/>
      <c r="V47" s="264"/>
      <c r="W47" s="3"/>
      <c r="X47" s="3"/>
      <c r="Y47" s="3"/>
    </row>
    <row r="48" spans="1:25" ht="15.75" x14ac:dyDescent="0.25">
      <c r="A48" s="3"/>
      <c r="B48" s="227"/>
      <c r="C48" s="239"/>
      <c r="D48" s="239"/>
      <c r="E48" s="239"/>
      <c r="F48" s="43" t="s">
        <v>19</v>
      </c>
      <c r="G48" s="136">
        <v>80</v>
      </c>
      <c r="H48" s="52">
        <v>0.2</v>
      </c>
      <c r="I48" s="52">
        <v>0.2</v>
      </c>
      <c r="J48" s="52">
        <v>0.2</v>
      </c>
      <c r="K48" s="52">
        <v>0.2</v>
      </c>
      <c r="L48" s="52">
        <v>0.2</v>
      </c>
      <c r="M48" s="52">
        <v>0.2</v>
      </c>
      <c r="N48" s="96">
        <f t="shared" si="22"/>
        <v>1.6E-2</v>
      </c>
      <c r="O48" s="114">
        <f t="shared" si="23"/>
        <v>1.6E-2</v>
      </c>
      <c r="P48" s="58">
        <f t="shared" si="24"/>
        <v>1.6E-2</v>
      </c>
      <c r="Q48" s="245"/>
      <c r="R48" s="245"/>
      <c r="S48" s="245"/>
      <c r="T48" s="268"/>
      <c r="U48" s="276"/>
      <c r="V48" s="265"/>
      <c r="W48" s="3"/>
      <c r="X48" s="3"/>
      <c r="Y48" s="3"/>
    </row>
    <row r="49" spans="1:25" ht="15.75" x14ac:dyDescent="0.25">
      <c r="A49" s="3"/>
      <c r="B49" s="227" t="s">
        <v>84</v>
      </c>
      <c r="C49" s="239">
        <v>20</v>
      </c>
      <c r="D49" s="239">
        <v>20</v>
      </c>
      <c r="E49" s="239">
        <v>20</v>
      </c>
      <c r="F49" s="43" t="s">
        <v>68</v>
      </c>
      <c r="G49" s="136">
        <v>2103</v>
      </c>
      <c r="H49" s="52">
        <v>10</v>
      </c>
      <c r="I49" s="52">
        <v>10</v>
      </c>
      <c r="J49" s="52">
        <v>10</v>
      </c>
      <c r="K49" s="52">
        <v>10</v>
      </c>
      <c r="L49" s="52">
        <v>10</v>
      </c>
      <c r="M49" s="52">
        <v>10</v>
      </c>
      <c r="N49" s="96">
        <f t="shared" si="22"/>
        <v>21.03</v>
      </c>
      <c r="O49" s="114">
        <f t="shared" si="23"/>
        <v>21.03</v>
      </c>
      <c r="P49" s="58">
        <f t="shared" si="24"/>
        <v>21.03</v>
      </c>
      <c r="Q49" s="243">
        <f>SUM(N49:N51)</f>
        <v>30.594000000000001</v>
      </c>
      <c r="R49" s="243">
        <f>SUM(O49:O51)</f>
        <v>30.594000000000001</v>
      </c>
      <c r="S49" s="243">
        <f>SUM(P49:P51)</f>
        <v>30.594000000000001</v>
      </c>
      <c r="T49" s="269">
        <f>Q49*1.5</f>
        <v>45.891000000000005</v>
      </c>
      <c r="U49" s="274">
        <f>R49*1.5</f>
        <v>45.891000000000005</v>
      </c>
      <c r="V49" s="270">
        <f>S49*1.5</f>
        <v>45.891000000000005</v>
      </c>
      <c r="W49" s="3"/>
      <c r="X49" s="3"/>
      <c r="Y49" s="3"/>
    </row>
    <row r="50" spans="1:25" ht="15.75" x14ac:dyDescent="0.25">
      <c r="A50" s="3"/>
      <c r="B50" s="227"/>
      <c r="C50" s="239"/>
      <c r="D50" s="239"/>
      <c r="E50" s="239"/>
      <c r="F50" s="43" t="s">
        <v>67</v>
      </c>
      <c r="G50" s="136">
        <v>222</v>
      </c>
      <c r="H50" s="52">
        <v>2</v>
      </c>
      <c r="I50" s="52">
        <v>2</v>
      </c>
      <c r="J50" s="52">
        <v>2</v>
      </c>
      <c r="K50" s="52">
        <v>2</v>
      </c>
      <c r="L50" s="52">
        <v>2</v>
      </c>
      <c r="M50" s="52">
        <v>2</v>
      </c>
      <c r="N50" s="96">
        <f t="shared" si="22"/>
        <v>0.44400000000000001</v>
      </c>
      <c r="O50" s="114">
        <f t="shared" si="23"/>
        <v>0.44400000000000001</v>
      </c>
      <c r="P50" s="58">
        <f t="shared" si="24"/>
        <v>0.44400000000000001</v>
      </c>
      <c r="Q50" s="244"/>
      <c r="R50" s="244"/>
      <c r="S50" s="244"/>
      <c r="T50" s="267"/>
      <c r="U50" s="275"/>
      <c r="V50" s="264"/>
      <c r="W50" s="3"/>
      <c r="X50" s="3"/>
      <c r="Y50" s="3"/>
    </row>
    <row r="51" spans="1:25" ht="15.75" x14ac:dyDescent="0.25">
      <c r="A51" s="3"/>
      <c r="B51" s="227"/>
      <c r="C51" s="239"/>
      <c r="D51" s="239"/>
      <c r="E51" s="239"/>
      <c r="F51" s="43" t="s">
        <v>14</v>
      </c>
      <c r="G51" s="136">
        <v>4560</v>
      </c>
      <c r="H51" s="52">
        <v>2</v>
      </c>
      <c r="I51" s="52">
        <v>2</v>
      </c>
      <c r="J51" s="52">
        <v>2</v>
      </c>
      <c r="K51" s="52">
        <v>2</v>
      </c>
      <c r="L51" s="52">
        <v>2</v>
      </c>
      <c r="M51" s="52">
        <v>2</v>
      </c>
      <c r="N51" s="96">
        <f t="shared" si="22"/>
        <v>9.1199999999999992</v>
      </c>
      <c r="O51" s="114">
        <f t="shared" si="23"/>
        <v>9.1199999999999992</v>
      </c>
      <c r="P51" s="58">
        <f t="shared" si="24"/>
        <v>9.1199999999999992</v>
      </c>
      <c r="Q51" s="245"/>
      <c r="R51" s="245"/>
      <c r="S51" s="245"/>
      <c r="T51" s="268"/>
      <c r="U51" s="276"/>
      <c r="V51" s="265"/>
      <c r="W51" s="3"/>
      <c r="X51" s="3"/>
      <c r="Y51" s="3"/>
    </row>
    <row r="52" spans="1:25" ht="15.75" customHeight="1" x14ac:dyDescent="0.25">
      <c r="A52" s="3"/>
      <c r="B52" s="227" t="s">
        <v>129</v>
      </c>
      <c r="C52" s="239">
        <v>130</v>
      </c>
      <c r="D52" s="239">
        <v>150</v>
      </c>
      <c r="E52" s="239">
        <v>180</v>
      </c>
      <c r="F52" s="53" t="s">
        <v>61</v>
      </c>
      <c r="G52" s="136">
        <v>435</v>
      </c>
      <c r="H52" s="52">
        <v>54</v>
      </c>
      <c r="I52" s="52">
        <v>63</v>
      </c>
      <c r="J52" s="52">
        <v>75</v>
      </c>
      <c r="K52" s="52">
        <v>54</v>
      </c>
      <c r="L52" s="52">
        <v>63</v>
      </c>
      <c r="M52" s="52">
        <v>75</v>
      </c>
      <c r="N52" s="96">
        <f t="shared" si="22"/>
        <v>23.49</v>
      </c>
      <c r="O52" s="114">
        <f t="shared" si="23"/>
        <v>27.405000000000001</v>
      </c>
      <c r="P52" s="58">
        <f t="shared" si="24"/>
        <v>32.625</v>
      </c>
      <c r="Q52" s="243">
        <f>SUM(N52:N54)</f>
        <v>37.186</v>
      </c>
      <c r="R52" s="243">
        <f>SUM(O52:O54)</f>
        <v>50.220999999999997</v>
      </c>
      <c r="S52" s="243">
        <f>SUM(P52:P54)</f>
        <v>64.561000000000007</v>
      </c>
      <c r="T52" s="270">
        <f>Q52*1.5</f>
        <v>55.778999999999996</v>
      </c>
      <c r="U52" s="270">
        <f>R52*1.5</f>
        <v>75.331499999999991</v>
      </c>
      <c r="V52" s="269">
        <f>S52*1.5</f>
        <v>96.841500000000011</v>
      </c>
      <c r="W52" s="3"/>
      <c r="X52" s="3"/>
      <c r="Y52" s="3"/>
    </row>
    <row r="53" spans="1:25" ht="15.75" customHeight="1" x14ac:dyDescent="0.25">
      <c r="A53" s="3"/>
      <c r="B53" s="227"/>
      <c r="C53" s="239"/>
      <c r="D53" s="239"/>
      <c r="E53" s="239"/>
      <c r="F53" s="55" t="s">
        <v>14</v>
      </c>
      <c r="G53" s="73">
        <v>4560</v>
      </c>
      <c r="H53" s="49">
        <v>3</v>
      </c>
      <c r="I53" s="49">
        <v>5</v>
      </c>
      <c r="J53" s="49">
        <v>7</v>
      </c>
      <c r="K53" s="49">
        <v>3</v>
      </c>
      <c r="L53" s="49">
        <v>5</v>
      </c>
      <c r="M53" s="49">
        <v>7</v>
      </c>
      <c r="N53" s="96">
        <f t="shared" si="22"/>
        <v>13.68</v>
      </c>
      <c r="O53" s="114">
        <f t="shared" si="23"/>
        <v>22.8</v>
      </c>
      <c r="P53" s="58">
        <f t="shared" si="24"/>
        <v>31.92</v>
      </c>
      <c r="Q53" s="244"/>
      <c r="R53" s="244"/>
      <c r="S53" s="244"/>
      <c r="T53" s="264"/>
      <c r="U53" s="264"/>
      <c r="V53" s="267"/>
      <c r="W53" s="3"/>
      <c r="X53" s="3"/>
      <c r="Y53" s="3"/>
    </row>
    <row r="54" spans="1:25" ht="15" customHeight="1" thickBot="1" x14ac:dyDescent="0.3">
      <c r="A54" s="3"/>
      <c r="B54" s="227"/>
      <c r="C54" s="239"/>
      <c r="D54" s="239"/>
      <c r="E54" s="239"/>
      <c r="F54" s="53" t="s">
        <v>19</v>
      </c>
      <c r="G54" s="136">
        <v>80</v>
      </c>
      <c r="H54" s="52">
        <v>0.2</v>
      </c>
      <c r="I54" s="52">
        <v>0.2</v>
      </c>
      <c r="J54" s="52">
        <v>0.2</v>
      </c>
      <c r="K54" s="52">
        <v>0.2</v>
      </c>
      <c r="L54" s="52">
        <v>0.2</v>
      </c>
      <c r="M54" s="52">
        <v>0.2</v>
      </c>
      <c r="N54" s="96">
        <f t="shared" si="22"/>
        <v>1.6E-2</v>
      </c>
      <c r="O54" s="114">
        <f t="shared" si="23"/>
        <v>1.6E-2</v>
      </c>
      <c r="P54" s="58">
        <f t="shared" si="24"/>
        <v>1.6E-2</v>
      </c>
      <c r="Q54" s="245"/>
      <c r="R54" s="245"/>
      <c r="S54" s="245"/>
      <c r="T54" s="265"/>
      <c r="U54" s="265"/>
      <c r="V54" s="268"/>
      <c r="W54" s="3"/>
      <c r="X54" s="3"/>
      <c r="Y54" s="3"/>
    </row>
    <row r="55" spans="1:25" ht="15" customHeight="1" x14ac:dyDescent="0.25">
      <c r="A55" s="3"/>
      <c r="B55" s="75" t="s">
        <v>111</v>
      </c>
      <c r="C55" s="142">
        <v>20</v>
      </c>
      <c r="D55" s="142">
        <v>25</v>
      </c>
      <c r="E55" s="142">
        <v>30</v>
      </c>
      <c r="F55" s="76" t="s">
        <v>110</v>
      </c>
      <c r="G55" s="136">
        <v>1000</v>
      </c>
      <c r="H55" s="52">
        <v>22</v>
      </c>
      <c r="I55" s="52">
        <v>27</v>
      </c>
      <c r="J55" s="52">
        <v>32</v>
      </c>
      <c r="K55" s="52">
        <v>20</v>
      </c>
      <c r="L55" s="77">
        <v>25</v>
      </c>
      <c r="M55" s="77">
        <v>30</v>
      </c>
      <c r="N55" s="96">
        <f t="shared" si="22"/>
        <v>22</v>
      </c>
      <c r="O55" s="120">
        <f t="shared" si="23"/>
        <v>27</v>
      </c>
      <c r="P55" s="51">
        <f t="shared" si="24"/>
        <v>32</v>
      </c>
      <c r="Q55" s="114">
        <f>N55</f>
        <v>22</v>
      </c>
      <c r="R55" s="114">
        <f t="shared" ref="R55:S55" si="25">O55</f>
        <v>27</v>
      </c>
      <c r="S55" s="114">
        <f t="shared" si="25"/>
        <v>32</v>
      </c>
      <c r="T55" s="116">
        <f t="shared" ref="T55:V56" si="26">Q55*1.5</f>
        <v>33</v>
      </c>
      <c r="U55" s="116">
        <f t="shared" si="26"/>
        <v>40.5</v>
      </c>
      <c r="V55" s="116">
        <f t="shared" si="26"/>
        <v>48</v>
      </c>
      <c r="W55" s="3"/>
      <c r="X55" s="3"/>
      <c r="Y55" s="3"/>
    </row>
    <row r="56" spans="1:25" ht="15" customHeight="1" x14ac:dyDescent="0.25">
      <c r="A56" s="3"/>
      <c r="B56" s="227" t="s">
        <v>21</v>
      </c>
      <c r="C56" s="241">
        <v>200</v>
      </c>
      <c r="D56" s="241">
        <v>200</v>
      </c>
      <c r="E56" s="241">
        <v>200</v>
      </c>
      <c r="F56" s="42" t="s">
        <v>22</v>
      </c>
      <c r="G56" s="44">
        <v>1960</v>
      </c>
      <c r="H56" s="59">
        <v>30</v>
      </c>
      <c r="I56" s="59">
        <v>30</v>
      </c>
      <c r="J56" s="59">
        <v>30</v>
      </c>
      <c r="K56" s="59">
        <v>30</v>
      </c>
      <c r="L56" s="59">
        <v>30</v>
      </c>
      <c r="M56" s="59">
        <v>30</v>
      </c>
      <c r="N56" s="169">
        <f t="shared" si="22"/>
        <v>58.8</v>
      </c>
      <c r="O56" s="114">
        <f t="shared" si="23"/>
        <v>58.8</v>
      </c>
      <c r="P56" s="122">
        <f t="shared" si="24"/>
        <v>58.8</v>
      </c>
      <c r="Q56" s="243">
        <f>SUM(N56:N57)</f>
        <v>60.074999999999996</v>
      </c>
      <c r="R56" s="243">
        <f t="shared" ref="R56:S56" si="27">SUM(O56:O57)</f>
        <v>60.074999999999996</v>
      </c>
      <c r="S56" s="243">
        <f t="shared" si="27"/>
        <v>60.074999999999996</v>
      </c>
      <c r="T56" s="269">
        <f t="shared" si="26"/>
        <v>90.112499999999997</v>
      </c>
      <c r="U56" s="274">
        <f t="shared" si="26"/>
        <v>90.112499999999997</v>
      </c>
      <c r="V56" s="270">
        <f t="shared" si="26"/>
        <v>90.112499999999997</v>
      </c>
      <c r="W56" s="3"/>
      <c r="X56" s="3"/>
      <c r="Y56" s="3"/>
    </row>
    <row r="57" spans="1:25" ht="15" customHeight="1" x14ac:dyDescent="0.25">
      <c r="A57" s="3"/>
      <c r="B57" s="227"/>
      <c r="C57" s="241"/>
      <c r="D57" s="241"/>
      <c r="E57" s="241"/>
      <c r="F57" s="42" t="s">
        <v>23</v>
      </c>
      <c r="G57" s="44">
        <v>425</v>
      </c>
      <c r="H57" s="59">
        <v>3</v>
      </c>
      <c r="I57" s="59">
        <v>3</v>
      </c>
      <c r="J57" s="59">
        <v>3</v>
      </c>
      <c r="K57" s="59">
        <v>3</v>
      </c>
      <c r="L57" s="59">
        <v>3</v>
      </c>
      <c r="M57" s="59">
        <v>3</v>
      </c>
      <c r="N57" s="169">
        <f t="shared" si="22"/>
        <v>1.2749999999999999</v>
      </c>
      <c r="O57" s="115">
        <f t="shared" si="23"/>
        <v>1.2749999999999999</v>
      </c>
      <c r="P57" s="122">
        <f t="shared" si="24"/>
        <v>1.2749999999999999</v>
      </c>
      <c r="Q57" s="245"/>
      <c r="R57" s="245"/>
      <c r="S57" s="245"/>
      <c r="T57" s="268"/>
      <c r="U57" s="276"/>
      <c r="V57" s="265"/>
      <c r="W57" s="3"/>
      <c r="X57" s="3"/>
      <c r="Y57" s="3"/>
    </row>
    <row r="58" spans="1:25" ht="15" customHeight="1" x14ac:dyDescent="0.25">
      <c r="A58" s="3"/>
      <c r="B58" s="65" t="s">
        <v>58</v>
      </c>
      <c r="C58" s="57">
        <v>120</v>
      </c>
      <c r="D58" s="57">
        <v>120</v>
      </c>
      <c r="E58" s="57">
        <v>120</v>
      </c>
      <c r="F58" s="43" t="s">
        <v>42</v>
      </c>
      <c r="G58" s="136">
        <v>751</v>
      </c>
      <c r="H58" s="49">
        <v>150</v>
      </c>
      <c r="I58" s="49">
        <v>150</v>
      </c>
      <c r="J58" s="49">
        <v>150</v>
      </c>
      <c r="K58" s="49">
        <v>120</v>
      </c>
      <c r="L58" s="49">
        <v>120</v>
      </c>
      <c r="M58" s="49">
        <v>120</v>
      </c>
      <c r="N58" s="96">
        <f t="shared" si="22"/>
        <v>112.65</v>
      </c>
      <c r="O58" s="114">
        <f t="shared" si="23"/>
        <v>112.65</v>
      </c>
      <c r="P58" s="58">
        <f t="shared" si="24"/>
        <v>112.65</v>
      </c>
      <c r="Q58" s="114">
        <f>SUM(N58)</f>
        <v>112.65</v>
      </c>
      <c r="R58" s="114">
        <f t="shared" ref="R58:S59" si="28">SUM(O58)</f>
        <v>112.65</v>
      </c>
      <c r="S58" s="114">
        <f t="shared" si="28"/>
        <v>112.65</v>
      </c>
      <c r="T58" s="121">
        <f t="shared" ref="T58:V59" si="29">Q58*1.5</f>
        <v>168.97500000000002</v>
      </c>
      <c r="U58" s="93">
        <f t="shared" si="29"/>
        <v>168.97500000000002</v>
      </c>
      <c r="V58" s="116">
        <f t="shared" si="29"/>
        <v>168.97500000000002</v>
      </c>
      <c r="W58" s="3"/>
      <c r="X58" s="3"/>
      <c r="Y58" s="3"/>
    </row>
    <row r="59" spans="1:25" ht="30.75" thickBot="1" x14ac:dyDescent="0.3">
      <c r="A59" s="3"/>
      <c r="B59" s="60" t="s">
        <v>98</v>
      </c>
      <c r="C59" s="59">
        <v>30</v>
      </c>
      <c r="D59" s="59">
        <v>50</v>
      </c>
      <c r="E59" s="59">
        <v>50</v>
      </c>
      <c r="F59" s="60" t="s">
        <v>98</v>
      </c>
      <c r="G59" s="59">
        <v>550</v>
      </c>
      <c r="H59" s="50">
        <v>30</v>
      </c>
      <c r="I59" s="50">
        <v>50</v>
      </c>
      <c r="J59" s="50">
        <v>50</v>
      </c>
      <c r="K59" s="50">
        <v>30</v>
      </c>
      <c r="L59" s="50">
        <v>50</v>
      </c>
      <c r="M59" s="50">
        <v>50</v>
      </c>
      <c r="N59" s="149">
        <f t="shared" si="22"/>
        <v>16.5</v>
      </c>
      <c r="O59" s="69">
        <f t="shared" si="23"/>
        <v>27.5</v>
      </c>
      <c r="P59" s="70">
        <f t="shared" si="24"/>
        <v>27.5</v>
      </c>
      <c r="Q59" s="115">
        <f>SUM(N59)</f>
        <v>16.5</v>
      </c>
      <c r="R59" s="115">
        <f t="shared" si="28"/>
        <v>27.5</v>
      </c>
      <c r="S59" s="115">
        <f t="shared" si="28"/>
        <v>27.5</v>
      </c>
      <c r="T59" s="118">
        <f t="shared" si="29"/>
        <v>24.75</v>
      </c>
      <c r="U59" s="119">
        <f t="shared" si="29"/>
        <v>41.25</v>
      </c>
      <c r="V59" s="117">
        <f t="shared" si="29"/>
        <v>41.25</v>
      </c>
      <c r="W59" s="3"/>
      <c r="X59" s="3"/>
      <c r="Y59" s="3"/>
    </row>
    <row r="60" spans="1:25" ht="15.75" thickBot="1" x14ac:dyDescent="0.3">
      <c r="A60" s="234"/>
      <c r="B60" s="234"/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77"/>
      <c r="Q60" s="71">
        <f>SUM(Q43:Q59)</f>
        <v>409.78899999999999</v>
      </c>
      <c r="R60" s="71">
        <f t="shared" ref="R60:V60" si="30">SUM(R43:R59)</f>
        <v>459.33000000000004</v>
      </c>
      <c r="S60" s="71">
        <f t="shared" si="30"/>
        <v>496.49900000000002</v>
      </c>
      <c r="T60" s="71">
        <f t="shared" si="30"/>
        <v>614.68350000000009</v>
      </c>
      <c r="U60" s="71">
        <f t="shared" si="30"/>
        <v>688.99500000000012</v>
      </c>
      <c r="V60" s="71">
        <f t="shared" si="30"/>
        <v>744.74849999999992</v>
      </c>
      <c r="W60" s="3"/>
      <c r="X60" s="3"/>
      <c r="Y60" s="3"/>
    </row>
    <row r="61" spans="1:25" ht="17.25" customHeight="1" thickBot="1" x14ac:dyDescent="0.3">
      <c r="A61" s="3"/>
      <c r="B61" s="242" t="s">
        <v>30</v>
      </c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42"/>
      <c r="Q61" s="94"/>
      <c r="R61" s="94"/>
      <c r="S61" s="94"/>
      <c r="T61" s="95"/>
      <c r="U61" s="95"/>
      <c r="V61" s="95"/>
      <c r="W61" s="3"/>
      <c r="X61" s="3"/>
      <c r="Y61" s="3"/>
    </row>
    <row r="62" spans="1:25" ht="21" customHeight="1" x14ac:dyDescent="0.25">
      <c r="A62" s="3"/>
      <c r="B62" s="227" t="s">
        <v>130</v>
      </c>
      <c r="C62" s="241">
        <v>70</v>
      </c>
      <c r="D62" s="241">
        <v>90</v>
      </c>
      <c r="E62" s="241">
        <v>100</v>
      </c>
      <c r="F62" s="42" t="s">
        <v>54</v>
      </c>
      <c r="G62" s="44">
        <v>2850</v>
      </c>
      <c r="H62" s="59">
        <v>70</v>
      </c>
      <c r="I62" s="59">
        <v>74</v>
      </c>
      <c r="J62" s="59">
        <v>76</v>
      </c>
      <c r="K62" s="59">
        <v>63</v>
      </c>
      <c r="L62" s="59">
        <v>69</v>
      </c>
      <c r="M62" s="59">
        <v>70</v>
      </c>
      <c r="N62" s="136">
        <f t="shared" ref="N62:N76" si="31">H62*G62/1000</f>
        <v>199.5</v>
      </c>
      <c r="O62" s="136">
        <f t="shared" ref="O62:O76" si="32">I62*G62/1000</f>
        <v>210.9</v>
      </c>
      <c r="P62" s="136">
        <f>J62*G62/1000</f>
        <v>216.6</v>
      </c>
      <c r="Q62" s="278">
        <f>SUM(N62:N67)</f>
        <v>215.23099999999997</v>
      </c>
      <c r="R62" s="278">
        <f>SUM(O62:O67)</f>
        <v>234.428</v>
      </c>
      <c r="S62" s="278">
        <f>SUM(P62:P67)</f>
        <v>245.61799999999999</v>
      </c>
      <c r="T62" s="279">
        <f>Q62*1.5</f>
        <v>322.84649999999993</v>
      </c>
      <c r="U62" s="279">
        <f>R62*1.5</f>
        <v>351.642</v>
      </c>
      <c r="V62" s="280">
        <f>S62*1.5</f>
        <v>368.42700000000002</v>
      </c>
      <c r="W62" s="3"/>
      <c r="X62" s="3"/>
      <c r="Y62" s="3"/>
    </row>
    <row r="63" spans="1:25" ht="15.75" x14ac:dyDescent="0.25">
      <c r="A63" s="3"/>
      <c r="B63" s="227"/>
      <c r="C63" s="241"/>
      <c r="D63" s="241"/>
      <c r="E63" s="241"/>
      <c r="F63" s="43" t="s">
        <v>26</v>
      </c>
      <c r="G63" s="136">
        <v>219</v>
      </c>
      <c r="H63" s="59">
        <v>10</v>
      </c>
      <c r="I63" s="59">
        <v>14</v>
      </c>
      <c r="J63" s="59">
        <v>18</v>
      </c>
      <c r="K63" s="59">
        <v>8</v>
      </c>
      <c r="L63" s="59">
        <v>12</v>
      </c>
      <c r="M63" s="59">
        <v>15</v>
      </c>
      <c r="N63" s="136">
        <f t="shared" si="31"/>
        <v>2.19</v>
      </c>
      <c r="O63" s="136">
        <f t="shared" si="32"/>
        <v>3.0659999999999998</v>
      </c>
      <c r="P63" s="136">
        <f t="shared" ref="P63:P67" si="33">J63*G63/1000</f>
        <v>3.9420000000000002</v>
      </c>
      <c r="Q63" s="240"/>
      <c r="R63" s="240"/>
      <c r="S63" s="240"/>
      <c r="T63" s="261"/>
      <c r="U63" s="261"/>
      <c r="V63" s="271"/>
      <c r="W63" s="3"/>
      <c r="X63" s="3"/>
      <c r="Y63" s="3"/>
    </row>
    <row r="64" spans="1:25" ht="15.75" customHeight="1" x14ac:dyDescent="0.25">
      <c r="A64" s="3"/>
      <c r="B64" s="227"/>
      <c r="C64" s="241"/>
      <c r="D64" s="241"/>
      <c r="E64" s="241"/>
      <c r="F64" s="43" t="s">
        <v>68</v>
      </c>
      <c r="G64" s="136">
        <v>2103</v>
      </c>
      <c r="H64" s="59">
        <v>5</v>
      </c>
      <c r="I64" s="59">
        <v>8</v>
      </c>
      <c r="J64" s="59">
        <v>10</v>
      </c>
      <c r="K64" s="59">
        <v>5</v>
      </c>
      <c r="L64" s="59">
        <v>8</v>
      </c>
      <c r="M64" s="59">
        <v>10</v>
      </c>
      <c r="N64" s="136">
        <f t="shared" si="31"/>
        <v>10.515000000000001</v>
      </c>
      <c r="O64" s="136">
        <f t="shared" si="32"/>
        <v>16.824000000000002</v>
      </c>
      <c r="P64" s="136">
        <f t="shared" si="33"/>
        <v>21.03</v>
      </c>
      <c r="Q64" s="240"/>
      <c r="R64" s="240"/>
      <c r="S64" s="240"/>
      <c r="T64" s="261"/>
      <c r="U64" s="261"/>
      <c r="V64" s="271"/>
      <c r="W64" s="3"/>
      <c r="X64" s="3"/>
      <c r="Y64" s="3"/>
    </row>
    <row r="65" spans="1:25" ht="15.75" customHeight="1" x14ac:dyDescent="0.25">
      <c r="A65" s="3"/>
      <c r="B65" s="227"/>
      <c r="C65" s="241"/>
      <c r="D65" s="241"/>
      <c r="E65" s="241"/>
      <c r="F65" s="42" t="s">
        <v>25</v>
      </c>
      <c r="G65" s="136">
        <v>204</v>
      </c>
      <c r="H65" s="59">
        <v>7</v>
      </c>
      <c r="I65" s="59">
        <v>10</v>
      </c>
      <c r="J65" s="59">
        <v>12</v>
      </c>
      <c r="K65" s="59">
        <v>5</v>
      </c>
      <c r="L65" s="59">
        <v>8</v>
      </c>
      <c r="M65" s="59">
        <v>10</v>
      </c>
      <c r="N65" s="136">
        <f t="shared" si="31"/>
        <v>1.4279999999999999</v>
      </c>
      <c r="O65" s="136">
        <f t="shared" si="32"/>
        <v>2.04</v>
      </c>
      <c r="P65" s="136">
        <f t="shared" si="33"/>
        <v>2.448</v>
      </c>
      <c r="Q65" s="240"/>
      <c r="R65" s="240"/>
      <c r="S65" s="240"/>
      <c r="T65" s="261"/>
      <c r="U65" s="261"/>
      <c r="V65" s="271"/>
      <c r="W65" s="3"/>
      <c r="X65" s="3"/>
      <c r="Y65" s="3"/>
    </row>
    <row r="66" spans="1:25" x14ac:dyDescent="0.25">
      <c r="A66" s="3"/>
      <c r="B66" s="227"/>
      <c r="C66" s="241"/>
      <c r="D66" s="241"/>
      <c r="E66" s="241"/>
      <c r="F66" s="143" t="s">
        <v>12</v>
      </c>
      <c r="G66" s="136">
        <v>791</v>
      </c>
      <c r="H66" s="139">
        <v>2</v>
      </c>
      <c r="I66" s="139">
        <v>2</v>
      </c>
      <c r="J66" s="139">
        <v>2</v>
      </c>
      <c r="K66" s="139">
        <v>2</v>
      </c>
      <c r="L66" s="139">
        <v>2</v>
      </c>
      <c r="M66" s="139">
        <v>2</v>
      </c>
      <c r="N66" s="136">
        <f t="shared" si="31"/>
        <v>1.5820000000000001</v>
      </c>
      <c r="O66" s="136">
        <f t="shared" si="32"/>
        <v>1.5820000000000001</v>
      </c>
      <c r="P66" s="136">
        <f t="shared" si="33"/>
        <v>1.5820000000000001</v>
      </c>
      <c r="Q66" s="240"/>
      <c r="R66" s="240"/>
      <c r="S66" s="240"/>
      <c r="T66" s="261"/>
      <c r="U66" s="261"/>
      <c r="V66" s="271"/>
      <c r="W66" s="3"/>
      <c r="X66" s="3"/>
      <c r="Y66" s="3"/>
    </row>
    <row r="67" spans="1:25" ht="15.75" customHeight="1" x14ac:dyDescent="0.25">
      <c r="A67" s="3"/>
      <c r="B67" s="227"/>
      <c r="C67" s="241"/>
      <c r="D67" s="241"/>
      <c r="E67" s="241"/>
      <c r="F67" s="43" t="s">
        <v>19</v>
      </c>
      <c r="G67" s="136">
        <v>80</v>
      </c>
      <c r="H67" s="79">
        <v>0.2</v>
      </c>
      <c r="I67" s="79">
        <v>0.2</v>
      </c>
      <c r="J67" s="79">
        <v>0.2</v>
      </c>
      <c r="K67" s="79">
        <v>0.2</v>
      </c>
      <c r="L67" s="79">
        <v>0.2</v>
      </c>
      <c r="M67" s="79">
        <v>0.2</v>
      </c>
      <c r="N67" s="136">
        <f t="shared" si="31"/>
        <v>1.6E-2</v>
      </c>
      <c r="O67" s="136">
        <f t="shared" si="32"/>
        <v>1.6E-2</v>
      </c>
      <c r="P67" s="136">
        <f t="shared" si="33"/>
        <v>1.6E-2</v>
      </c>
      <c r="Q67" s="240"/>
      <c r="R67" s="240"/>
      <c r="S67" s="240"/>
      <c r="T67" s="261"/>
      <c r="U67" s="261"/>
      <c r="V67" s="271"/>
      <c r="W67" s="3"/>
      <c r="X67" s="3"/>
      <c r="Y67" s="3"/>
    </row>
    <row r="68" spans="1:25" ht="15.75" customHeight="1" x14ac:dyDescent="0.25">
      <c r="A68" s="3"/>
      <c r="B68" s="227" t="s">
        <v>64</v>
      </c>
      <c r="C68" s="241">
        <v>130</v>
      </c>
      <c r="D68" s="241">
        <v>150</v>
      </c>
      <c r="E68" s="241">
        <v>180</v>
      </c>
      <c r="F68" s="43" t="s">
        <v>63</v>
      </c>
      <c r="G68" s="136">
        <v>276</v>
      </c>
      <c r="H68" s="50">
        <v>140</v>
      </c>
      <c r="I68" s="50">
        <v>144</v>
      </c>
      <c r="J68" s="50">
        <v>150</v>
      </c>
      <c r="K68" s="50">
        <v>93</v>
      </c>
      <c r="L68" s="56">
        <v>108</v>
      </c>
      <c r="M68" s="56">
        <v>111</v>
      </c>
      <c r="N68" s="136">
        <f t="shared" si="31"/>
        <v>38.64</v>
      </c>
      <c r="O68" s="136">
        <f t="shared" si="32"/>
        <v>39.744</v>
      </c>
      <c r="P68" s="136">
        <f>H68*G68/1000</f>
        <v>38.64</v>
      </c>
      <c r="Q68" s="240">
        <f>SUM(N68:N72)</f>
        <v>103.861</v>
      </c>
      <c r="R68" s="240">
        <f t="shared" ref="R68:S68" si="34">SUM(O68:O72)</f>
        <v>98.92</v>
      </c>
      <c r="S68" s="240">
        <f t="shared" si="34"/>
        <v>103.861</v>
      </c>
      <c r="T68" s="261">
        <f>Q68*1.5</f>
        <v>155.79150000000001</v>
      </c>
      <c r="U68" s="261">
        <f>R68*1.5</f>
        <v>148.38</v>
      </c>
      <c r="V68" s="271">
        <f>S68*1.5</f>
        <v>155.79150000000001</v>
      </c>
      <c r="W68" s="3"/>
      <c r="X68" s="3"/>
      <c r="Y68" s="3"/>
    </row>
    <row r="69" spans="1:25" ht="15.75" customHeight="1" x14ac:dyDescent="0.25">
      <c r="A69" s="3"/>
      <c r="B69" s="227"/>
      <c r="C69" s="241"/>
      <c r="D69" s="241"/>
      <c r="E69" s="241"/>
      <c r="F69" s="43" t="s">
        <v>26</v>
      </c>
      <c r="G69" s="136">
        <v>219</v>
      </c>
      <c r="H69" s="50">
        <v>55</v>
      </c>
      <c r="I69" s="50">
        <v>75</v>
      </c>
      <c r="J69" s="50">
        <v>90</v>
      </c>
      <c r="K69" s="50">
        <v>48</v>
      </c>
      <c r="L69" s="56">
        <v>57</v>
      </c>
      <c r="M69" s="56">
        <v>63</v>
      </c>
      <c r="N69" s="136">
        <f t="shared" si="31"/>
        <v>12.045</v>
      </c>
      <c r="O69" s="136">
        <f t="shared" si="32"/>
        <v>16.425000000000001</v>
      </c>
      <c r="P69" s="136">
        <f t="shared" ref="P69:P72" si="35">H69*G69/1000</f>
        <v>12.045</v>
      </c>
      <c r="Q69" s="240"/>
      <c r="R69" s="240"/>
      <c r="S69" s="240"/>
      <c r="T69" s="261"/>
      <c r="U69" s="261"/>
      <c r="V69" s="271"/>
      <c r="W69" s="3"/>
      <c r="X69" s="3"/>
      <c r="Y69" s="3"/>
    </row>
    <row r="70" spans="1:25" x14ac:dyDescent="0.25">
      <c r="A70" s="3"/>
      <c r="B70" s="227"/>
      <c r="C70" s="241"/>
      <c r="D70" s="241"/>
      <c r="E70" s="241"/>
      <c r="F70" s="42" t="s">
        <v>62</v>
      </c>
      <c r="G70" s="136">
        <v>417</v>
      </c>
      <c r="H70" s="49">
        <v>40</v>
      </c>
      <c r="I70" s="49">
        <v>15</v>
      </c>
      <c r="J70" s="49">
        <v>25</v>
      </c>
      <c r="K70" s="49">
        <v>40</v>
      </c>
      <c r="L70" s="56">
        <v>15</v>
      </c>
      <c r="M70" s="56">
        <v>25</v>
      </c>
      <c r="N70" s="136">
        <f t="shared" si="31"/>
        <v>16.68</v>
      </c>
      <c r="O70" s="136">
        <f t="shared" si="32"/>
        <v>6.2549999999999999</v>
      </c>
      <c r="P70" s="136">
        <f t="shared" si="35"/>
        <v>16.68</v>
      </c>
      <c r="Q70" s="240"/>
      <c r="R70" s="240"/>
      <c r="S70" s="240"/>
      <c r="T70" s="261"/>
      <c r="U70" s="261"/>
      <c r="V70" s="271"/>
      <c r="W70" s="3"/>
      <c r="X70" s="3"/>
      <c r="Y70" s="3"/>
    </row>
    <row r="71" spans="1:25" x14ac:dyDescent="0.25">
      <c r="A71" s="3"/>
      <c r="B71" s="227"/>
      <c r="C71" s="241"/>
      <c r="D71" s="241"/>
      <c r="E71" s="241"/>
      <c r="F71" s="42" t="s">
        <v>14</v>
      </c>
      <c r="G71" s="136">
        <v>4560</v>
      </c>
      <c r="H71" s="49">
        <v>8</v>
      </c>
      <c r="I71" s="49">
        <v>8</v>
      </c>
      <c r="J71" s="49">
        <v>8</v>
      </c>
      <c r="K71" s="49">
        <v>8</v>
      </c>
      <c r="L71" s="56">
        <v>8</v>
      </c>
      <c r="M71" s="56">
        <v>8</v>
      </c>
      <c r="N71" s="136">
        <f t="shared" si="31"/>
        <v>36.479999999999997</v>
      </c>
      <c r="O71" s="136">
        <f t="shared" si="32"/>
        <v>36.479999999999997</v>
      </c>
      <c r="P71" s="136">
        <f t="shared" si="35"/>
        <v>36.479999999999997</v>
      </c>
      <c r="Q71" s="240"/>
      <c r="R71" s="240"/>
      <c r="S71" s="240"/>
      <c r="T71" s="261"/>
      <c r="U71" s="261"/>
      <c r="V71" s="271"/>
      <c r="W71" s="3"/>
      <c r="X71" s="3"/>
      <c r="Y71" s="3"/>
    </row>
    <row r="72" spans="1:25" ht="15.75" x14ac:dyDescent="0.25">
      <c r="A72" s="3"/>
      <c r="B72" s="227"/>
      <c r="C72" s="241"/>
      <c r="D72" s="241"/>
      <c r="E72" s="241"/>
      <c r="F72" s="43" t="s">
        <v>19</v>
      </c>
      <c r="G72" s="136">
        <v>80</v>
      </c>
      <c r="H72" s="52">
        <v>0.2</v>
      </c>
      <c r="I72" s="52">
        <v>0.2</v>
      </c>
      <c r="J72" s="52">
        <v>0.3</v>
      </c>
      <c r="K72" s="52">
        <v>0.2</v>
      </c>
      <c r="L72" s="74">
        <v>0.3</v>
      </c>
      <c r="M72" s="74">
        <v>0.3</v>
      </c>
      <c r="N72" s="136">
        <f t="shared" si="31"/>
        <v>1.6E-2</v>
      </c>
      <c r="O72" s="136">
        <f t="shared" si="32"/>
        <v>1.6E-2</v>
      </c>
      <c r="P72" s="136">
        <f t="shared" si="35"/>
        <v>1.6E-2</v>
      </c>
      <c r="Q72" s="240"/>
      <c r="R72" s="240"/>
      <c r="S72" s="240"/>
      <c r="T72" s="261"/>
      <c r="U72" s="261"/>
      <c r="V72" s="271"/>
      <c r="W72" s="3"/>
      <c r="X72" s="3"/>
      <c r="Y72" s="3"/>
    </row>
    <row r="73" spans="1:25" ht="15.75" x14ac:dyDescent="0.25">
      <c r="A73" s="3"/>
      <c r="B73" s="227" t="s">
        <v>41</v>
      </c>
      <c r="C73" s="228" t="s">
        <v>37</v>
      </c>
      <c r="D73" s="228" t="s">
        <v>37</v>
      </c>
      <c r="E73" s="228" t="s">
        <v>37</v>
      </c>
      <c r="F73" s="43" t="s">
        <v>33</v>
      </c>
      <c r="G73" s="136">
        <v>1488</v>
      </c>
      <c r="H73" s="52">
        <v>40</v>
      </c>
      <c r="I73" s="52">
        <v>40</v>
      </c>
      <c r="J73" s="52">
        <v>40</v>
      </c>
      <c r="K73" s="52">
        <v>20</v>
      </c>
      <c r="L73" s="52">
        <v>20</v>
      </c>
      <c r="M73" s="52">
        <v>20</v>
      </c>
      <c r="N73" s="136">
        <f t="shared" si="31"/>
        <v>59.52</v>
      </c>
      <c r="O73" s="136">
        <f t="shared" si="32"/>
        <v>59.52</v>
      </c>
      <c r="P73" s="136">
        <f t="shared" ref="P73:P75" si="36">J73*G73/1000</f>
        <v>59.52</v>
      </c>
      <c r="Q73" s="243">
        <f>SUM(N73:N75)</f>
        <v>127.63400000000001</v>
      </c>
      <c r="R73" s="243">
        <f t="shared" ref="R73:S73" si="37">SUM(O73:O75)</f>
        <v>127.63400000000001</v>
      </c>
      <c r="S73" s="243">
        <f t="shared" si="37"/>
        <v>127.63400000000001</v>
      </c>
      <c r="T73" s="243">
        <f>Q73*1.5</f>
        <v>191.45100000000002</v>
      </c>
      <c r="U73" s="243">
        <f>R73*1.5</f>
        <v>191.45100000000002</v>
      </c>
      <c r="V73" s="243">
        <f>S73*1.5</f>
        <v>191.45100000000002</v>
      </c>
      <c r="W73" s="3"/>
      <c r="X73" s="3"/>
      <c r="Y73" s="3"/>
    </row>
    <row r="74" spans="1:25" ht="15.75" x14ac:dyDescent="0.25">
      <c r="A74" s="3"/>
      <c r="B74" s="227"/>
      <c r="C74" s="228"/>
      <c r="D74" s="228"/>
      <c r="E74" s="228"/>
      <c r="F74" s="43" t="s">
        <v>42</v>
      </c>
      <c r="G74" s="136">
        <v>751</v>
      </c>
      <c r="H74" s="52">
        <v>89</v>
      </c>
      <c r="I74" s="52">
        <v>89</v>
      </c>
      <c r="J74" s="52">
        <v>89</v>
      </c>
      <c r="K74" s="52">
        <v>60</v>
      </c>
      <c r="L74" s="52">
        <v>60</v>
      </c>
      <c r="M74" s="52">
        <v>60</v>
      </c>
      <c r="N74" s="136">
        <f t="shared" si="31"/>
        <v>66.838999999999999</v>
      </c>
      <c r="O74" s="136">
        <f t="shared" si="32"/>
        <v>66.838999999999999</v>
      </c>
      <c r="P74" s="136">
        <f t="shared" si="36"/>
        <v>66.838999999999999</v>
      </c>
      <c r="Q74" s="244"/>
      <c r="R74" s="244"/>
      <c r="S74" s="244"/>
      <c r="T74" s="244"/>
      <c r="U74" s="244"/>
      <c r="V74" s="244"/>
      <c r="W74" s="3"/>
      <c r="X74" s="3"/>
      <c r="Y74" s="3"/>
    </row>
    <row r="75" spans="1:25" ht="15.75" x14ac:dyDescent="0.25">
      <c r="A75" s="3"/>
      <c r="B75" s="227"/>
      <c r="C75" s="228"/>
      <c r="D75" s="228"/>
      <c r="E75" s="228"/>
      <c r="F75" s="43" t="s">
        <v>23</v>
      </c>
      <c r="G75" s="136">
        <v>425</v>
      </c>
      <c r="H75" s="52">
        <v>3</v>
      </c>
      <c r="I75" s="52">
        <v>3</v>
      </c>
      <c r="J75" s="52">
        <v>3</v>
      </c>
      <c r="K75" s="52">
        <v>3</v>
      </c>
      <c r="L75" s="52">
        <v>3</v>
      </c>
      <c r="M75" s="52">
        <v>3</v>
      </c>
      <c r="N75" s="136">
        <f t="shared" si="31"/>
        <v>1.2749999999999999</v>
      </c>
      <c r="O75" s="136">
        <f t="shared" si="32"/>
        <v>1.2749999999999999</v>
      </c>
      <c r="P75" s="136">
        <f t="shared" si="36"/>
        <v>1.2749999999999999</v>
      </c>
      <c r="Q75" s="245"/>
      <c r="R75" s="245"/>
      <c r="S75" s="245"/>
      <c r="T75" s="245"/>
      <c r="U75" s="245"/>
      <c r="V75" s="245"/>
      <c r="W75" s="3"/>
      <c r="X75" s="3"/>
      <c r="Y75" s="3"/>
    </row>
    <row r="76" spans="1:25" ht="30" x14ac:dyDescent="0.25">
      <c r="A76" s="3"/>
      <c r="B76" s="60" t="s">
        <v>98</v>
      </c>
      <c r="C76" s="59">
        <v>30</v>
      </c>
      <c r="D76" s="59">
        <v>50</v>
      </c>
      <c r="E76" s="59">
        <v>50</v>
      </c>
      <c r="F76" s="60" t="s">
        <v>98</v>
      </c>
      <c r="G76" s="59">
        <v>550</v>
      </c>
      <c r="H76" s="50">
        <v>30</v>
      </c>
      <c r="I76" s="50">
        <v>50</v>
      </c>
      <c r="J76" s="50">
        <v>50</v>
      </c>
      <c r="K76" s="50">
        <v>30</v>
      </c>
      <c r="L76" s="50">
        <v>50</v>
      </c>
      <c r="M76" s="50">
        <v>50</v>
      </c>
      <c r="N76" s="136">
        <f t="shared" si="31"/>
        <v>16.5</v>
      </c>
      <c r="O76" s="136">
        <f t="shared" si="32"/>
        <v>27.5</v>
      </c>
      <c r="P76" s="136">
        <f>J76*G76/1000</f>
        <v>27.5</v>
      </c>
      <c r="Q76" s="115">
        <f>SUM(N76)</f>
        <v>16.5</v>
      </c>
      <c r="R76" s="115">
        <f t="shared" ref="R76:S76" si="38">SUM(O76)</f>
        <v>27.5</v>
      </c>
      <c r="S76" s="115">
        <f t="shared" si="38"/>
        <v>27.5</v>
      </c>
      <c r="T76" s="117">
        <f>Q76*1.5</f>
        <v>24.75</v>
      </c>
      <c r="U76" s="117">
        <f>R76*1.5</f>
        <v>41.25</v>
      </c>
      <c r="V76" s="118">
        <f>S76*1.5</f>
        <v>41.25</v>
      </c>
      <c r="W76" s="3"/>
      <c r="X76" s="3"/>
      <c r="Y76" s="3"/>
    </row>
    <row r="77" spans="1:25" x14ac:dyDescent="0.25">
      <c r="A77" s="234"/>
      <c r="B77" s="234"/>
      <c r="C77" s="234"/>
      <c r="D77" s="234"/>
      <c r="E77" s="234"/>
      <c r="F77" s="234"/>
      <c r="G77" s="234"/>
      <c r="H77" s="234"/>
      <c r="I77" s="234"/>
      <c r="J77" s="234"/>
      <c r="K77" s="234"/>
      <c r="L77" s="234"/>
      <c r="M77" s="235"/>
      <c r="N77" s="138"/>
      <c r="O77" s="138"/>
      <c r="P77" s="138"/>
      <c r="Q77" s="151"/>
      <c r="R77" s="151"/>
      <c r="S77" s="151"/>
      <c r="T77" s="170"/>
      <c r="U77" s="170"/>
      <c r="V77" s="170"/>
      <c r="W77" s="3"/>
      <c r="X77" s="3"/>
      <c r="Y77" s="3"/>
    </row>
    <row r="78" spans="1:25" ht="15.75" thickBot="1" x14ac:dyDescent="0.3">
      <c r="A78" s="3"/>
      <c r="B78" s="242" t="s">
        <v>95</v>
      </c>
      <c r="C78" s="242"/>
      <c r="D78" s="242"/>
      <c r="E78" s="242"/>
      <c r="F78" s="242"/>
      <c r="G78" s="242"/>
      <c r="H78" s="242"/>
      <c r="I78" s="242"/>
      <c r="J78" s="242"/>
      <c r="K78" s="242"/>
      <c r="L78" s="242"/>
      <c r="M78" s="242"/>
      <c r="N78" s="242"/>
      <c r="O78" s="242"/>
      <c r="P78" s="242"/>
      <c r="Q78" s="45"/>
      <c r="R78" s="45"/>
      <c r="S78" s="45"/>
      <c r="T78" s="3"/>
      <c r="U78" s="3"/>
      <c r="V78" s="3"/>
      <c r="W78" s="3"/>
      <c r="X78" s="3"/>
      <c r="Y78" s="3"/>
    </row>
    <row r="79" spans="1:25" x14ac:dyDescent="0.25">
      <c r="A79" s="3"/>
      <c r="B79" s="241" t="s">
        <v>92</v>
      </c>
      <c r="C79" s="241">
        <v>60</v>
      </c>
      <c r="D79" s="241">
        <v>80</v>
      </c>
      <c r="E79" s="241">
        <v>100</v>
      </c>
      <c r="F79" s="143" t="s">
        <v>93</v>
      </c>
      <c r="G79" s="142">
        <v>409</v>
      </c>
      <c r="H79" s="142">
        <v>30</v>
      </c>
      <c r="I79" s="142">
        <v>40</v>
      </c>
      <c r="J79" s="142">
        <v>48</v>
      </c>
      <c r="K79" s="142">
        <v>26</v>
      </c>
      <c r="L79" s="142">
        <v>29</v>
      </c>
      <c r="M79" s="142">
        <v>31</v>
      </c>
      <c r="N79" s="136">
        <f t="shared" ref="N79:N82" si="39">H79*G79/1000</f>
        <v>12.27</v>
      </c>
      <c r="O79" s="136">
        <f t="shared" ref="O79:O82" si="40">I79*G79/1000</f>
        <v>16.36</v>
      </c>
      <c r="P79" s="136">
        <f t="shared" ref="P79:P82" si="41">J79*G79/1000</f>
        <v>19.632000000000001</v>
      </c>
      <c r="Q79" s="262">
        <f>SUM(N79:N82)</f>
        <v>28.026</v>
      </c>
      <c r="R79" s="262">
        <f t="shared" ref="R79:S79" si="42">SUM(O79:O82)</f>
        <v>38.275999999999996</v>
      </c>
      <c r="S79" s="262">
        <f t="shared" si="42"/>
        <v>46.278999999999996</v>
      </c>
      <c r="T79" s="263">
        <f>Q79*1.5</f>
        <v>42.039000000000001</v>
      </c>
      <c r="U79" s="263">
        <f>R79*1.5</f>
        <v>57.413999999999994</v>
      </c>
      <c r="V79" s="266">
        <f>S79*1.5</f>
        <v>69.418499999999995</v>
      </c>
      <c r="W79" s="3"/>
      <c r="X79" s="3"/>
      <c r="Y79" s="3"/>
    </row>
    <row r="80" spans="1:25" x14ac:dyDescent="0.25">
      <c r="A80" s="3"/>
      <c r="B80" s="242"/>
      <c r="C80" s="241"/>
      <c r="D80" s="241"/>
      <c r="E80" s="241"/>
      <c r="F80" s="143" t="s">
        <v>26</v>
      </c>
      <c r="G80" s="142">
        <v>219</v>
      </c>
      <c r="H80" s="142">
        <v>17</v>
      </c>
      <c r="I80" s="142">
        <v>19</v>
      </c>
      <c r="J80" s="142">
        <v>28</v>
      </c>
      <c r="K80" s="142">
        <v>13</v>
      </c>
      <c r="L80" s="142">
        <v>14</v>
      </c>
      <c r="M80" s="142">
        <v>22</v>
      </c>
      <c r="N80" s="136">
        <f t="shared" si="39"/>
        <v>3.7229999999999999</v>
      </c>
      <c r="O80" s="136">
        <f t="shared" si="40"/>
        <v>4.1609999999999996</v>
      </c>
      <c r="P80" s="136">
        <f t="shared" si="41"/>
        <v>6.1319999999999997</v>
      </c>
      <c r="Q80" s="244"/>
      <c r="R80" s="244"/>
      <c r="S80" s="244"/>
      <c r="T80" s="264"/>
      <c r="U80" s="264"/>
      <c r="V80" s="267"/>
      <c r="W80" s="3"/>
      <c r="X80" s="3"/>
      <c r="Y80" s="3"/>
    </row>
    <row r="81" spans="1:25" x14ac:dyDescent="0.25">
      <c r="A81" s="3"/>
      <c r="B81" s="242"/>
      <c r="C81" s="241"/>
      <c r="D81" s="241"/>
      <c r="E81" s="241"/>
      <c r="F81" s="143" t="s">
        <v>31</v>
      </c>
      <c r="G81" s="142">
        <v>276</v>
      </c>
      <c r="H81" s="142">
        <v>35</v>
      </c>
      <c r="I81" s="142">
        <v>50</v>
      </c>
      <c r="J81" s="142">
        <v>60</v>
      </c>
      <c r="K81" s="142">
        <v>28</v>
      </c>
      <c r="L81" s="142">
        <v>33</v>
      </c>
      <c r="M81" s="142">
        <v>42</v>
      </c>
      <c r="N81" s="136">
        <f t="shared" si="39"/>
        <v>9.66</v>
      </c>
      <c r="O81" s="136">
        <f t="shared" si="40"/>
        <v>13.8</v>
      </c>
      <c r="P81" s="136">
        <f t="shared" si="41"/>
        <v>16.559999999999999</v>
      </c>
      <c r="Q81" s="244"/>
      <c r="R81" s="244"/>
      <c r="S81" s="244"/>
      <c r="T81" s="264"/>
      <c r="U81" s="264"/>
      <c r="V81" s="267"/>
      <c r="W81" s="3"/>
      <c r="X81" s="3"/>
      <c r="Y81" s="3"/>
    </row>
    <row r="82" spans="1:25" x14ac:dyDescent="0.25">
      <c r="A82" s="3"/>
      <c r="B82" s="242"/>
      <c r="C82" s="241"/>
      <c r="D82" s="241"/>
      <c r="E82" s="241"/>
      <c r="F82" s="55" t="s">
        <v>12</v>
      </c>
      <c r="G82" s="136">
        <v>791</v>
      </c>
      <c r="H82" s="142">
        <v>3</v>
      </c>
      <c r="I82" s="142">
        <v>5</v>
      </c>
      <c r="J82" s="142">
        <v>5</v>
      </c>
      <c r="K82" s="142">
        <v>3</v>
      </c>
      <c r="L82" s="142">
        <v>5</v>
      </c>
      <c r="M82" s="142">
        <v>5</v>
      </c>
      <c r="N82" s="136">
        <f t="shared" si="39"/>
        <v>2.3730000000000002</v>
      </c>
      <c r="O82" s="136">
        <f t="shared" si="40"/>
        <v>3.9550000000000001</v>
      </c>
      <c r="P82" s="136">
        <f t="shared" si="41"/>
        <v>3.9550000000000001</v>
      </c>
      <c r="Q82" s="245"/>
      <c r="R82" s="245"/>
      <c r="S82" s="245"/>
      <c r="T82" s="265"/>
      <c r="U82" s="265"/>
      <c r="V82" s="268"/>
      <c r="W82" s="3"/>
      <c r="X82" s="3"/>
      <c r="Y82" s="3"/>
    </row>
    <row r="83" spans="1:25" ht="15" customHeight="1" x14ac:dyDescent="0.25">
      <c r="A83" s="3"/>
      <c r="B83" s="227" t="s">
        <v>104</v>
      </c>
      <c r="C83" s="228" t="s">
        <v>37</v>
      </c>
      <c r="D83" s="228" t="s">
        <v>39</v>
      </c>
      <c r="E83" s="228" t="s">
        <v>101</v>
      </c>
      <c r="F83" s="72" t="s">
        <v>135</v>
      </c>
      <c r="G83" s="136">
        <v>5650</v>
      </c>
      <c r="H83" s="49">
        <v>50</v>
      </c>
      <c r="I83" s="49">
        <v>65</v>
      </c>
      <c r="J83" s="49">
        <v>80</v>
      </c>
      <c r="K83" s="49">
        <v>47</v>
      </c>
      <c r="L83" s="49">
        <v>58</v>
      </c>
      <c r="M83" s="49">
        <v>69</v>
      </c>
      <c r="N83" s="136">
        <f t="shared" ref="N83:N101" si="43">H83*G83/1000</f>
        <v>282.5</v>
      </c>
      <c r="O83" s="136">
        <f t="shared" ref="O83:O101" si="44">I83*G83/1000</f>
        <v>367.25</v>
      </c>
      <c r="P83" s="136">
        <f t="shared" ref="P83:P99" si="45">J83*G83/1000</f>
        <v>452</v>
      </c>
      <c r="Q83" s="240">
        <f>SUM(N83:N88)</f>
        <v>298.72300000000001</v>
      </c>
      <c r="R83" s="240">
        <f>SUM(O83:O88)</f>
        <v>387.76599999999996</v>
      </c>
      <c r="S83" s="240">
        <f>SUM(P83:P88)</f>
        <v>476.83199999999999</v>
      </c>
      <c r="T83" s="240">
        <f>Q83*1.5</f>
        <v>448.08450000000005</v>
      </c>
      <c r="U83" s="240">
        <f>R83*1.5</f>
        <v>581.64899999999989</v>
      </c>
      <c r="V83" s="240">
        <f>S83*1.5</f>
        <v>715.24800000000005</v>
      </c>
      <c r="W83" s="3"/>
      <c r="X83" s="3"/>
      <c r="Y83" s="3"/>
    </row>
    <row r="84" spans="1:25" ht="15" customHeight="1" x14ac:dyDescent="0.25">
      <c r="A84" s="3"/>
      <c r="B84" s="227"/>
      <c r="C84" s="228"/>
      <c r="D84" s="228"/>
      <c r="E84" s="228"/>
      <c r="F84" s="72" t="s">
        <v>86</v>
      </c>
      <c r="G84" s="136">
        <v>613</v>
      </c>
      <c r="H84" s="49">
        <v>16</v>
      </c>
      <c r="I84" s="49">
        <v>20</v>
      </c>
      <c r="J84" s="49">
        <v>24</v>
      </c>
      <c r="K84" s="49">
        <v>16</v>
      </c>
      <c r="L84" s="49">
        <v>20</v>
      </c>
      <c r="M84" s="49">
        <v>24</v>
      </c>
      <c r="N84" s="136">
        <f t="shared" si="43"/>
        <v>9.8079999999999998</v>
      </c>
      <c r="O84" s="136">
        <f t="shared" si="44"/>
        <v>12.26</v>
      </c>
      <c r="P84" s="136">
        <f t="shared" si="45"/>
        <v>14.712</v>
      </c>
      <c r="Q84" s="240"/>
      <c r="R84" s="240"/>
      <c r="S84" s="240"/>
      <c r="T84" s="240"/>
      <c r="U84" s="240"/>
      <c r="V84" s="240"/>
      <c r="W84" s="3"/>
      <c r="X84" s="3"/>
      <c r="Y84" s="3"/>
    </row>
    <row r="85" spans="1:25" ht="15" customHeight="1" x14ac:dyDescent="0.25">
      <c r="A85" s="3"/>
      <c r="B85" s="227"/>
      <c r="C85" s="228"/>
      <c r="D85" s="228"/>
      <c r="E85" s="228"/>
      <c r="F85" s="42" t="s">
        <v>10</v>
      </c>
      <c r="G85" s="136">
        <v>219</v>
      </c>
      <c r="H85" s="49">
        <v>10</v>
      </c>
      <c r="I85" s="49">
        <v>12</v>
      </c>
      <c r="J85" s="49">
        <v>15</v>
      </c>
      <c r="K85" s="49">
        <v>8</v>
      </c>
      <c r="L85" s="49">
        <v>10</v>
      </c>
      <c r="M85" s="49">
        <v>12</v>
      </c>
      <c r="N85" s="136">
        <f t="shared" si="43"/>
        <v>2.19</v>
      </c>
      <c r="O85" s="136">
        <f t="shared" si="44"/>
        <v>2.6280000000000001</v>
      </c>
      <c r="P85" s="136">
        <f t="shared" si="45"/>
        <v>3.2850000000000001</v>
      </c>
      <c r="Q85" s="240"/>
      <c r="R85" s="240"/>
      <c r="S85" s="240"/>
      <c r="T85" s="240"/>
      <c r="U85" s="240"/>
      <c r="V85" s="240"/>
      <c r="W85" s="3"/>
      <c r="X85" s="3"/>
      <c r="Y85" s="3"/>
    </row>
    <row r="86" spans="1:25" ht="15" customHeight="1" x14ac:dyDescent="0.25">
      <c r="A86" s="3"/>
      <c r="B86" s="227"/>
      <c r="C86" s="228"/>
      <c r="D86" s="228"/>
      <c r="E86" s="228"/>
      <c r="F86" s="42" t="s">
        <v>11</v>
      </c>
      <c r="G86" s="136">
        <v>204</v>
      </c>
      <c r="H86" s="49">
        <v>9</v>
      </c>
      <c r="I86" s="49">
        <v>12</v>
      </c>
      <c r="J86" s="49">
        <v>14</v>
      </c>
      <c r="K86" s="49">
        <v>8</v>
      </c>
      <c r="L86" s="49">
        <v>10</v>
      </c>
      <c r="M86" s="49">
        <v>12</v>
      </c>
      <c r="N86" s="136">
        <f t="shared" si="43"/>
        <v>1.8360000000000001</v>
      </c>
      <c r="O86" s="136">
        <f t="shared" si="44"/>
        <v>2.448</v>
      </c>
      <c r="P86" s="136">
        <f t="shared" si="45"/>
        <v>2.8559999999999999</v>
      </c>
      <c r="Q86" s="240"/>
      <c r="R86" s="240"/>
      <c r="S86" s="240"/>
      <c r="T86" s="240"/>
      <c r="U86" s="240"/>
      <c r="V86" s="240"/>
      <c r="W86" s="3"/>
      <c r="X86" s="3"/>
      <c r="Y86" s="3"/>
    </row>
    <row r="87" spans="1:25" x14ac:dyDescent="0.25">
      <c r="A87" s="3"/>
      <c r="B87" s="227"/>
      <c r="C87" s="228"/>
      <c r="D87" s="228"/>
      <c r="E87" s="228"/>
      <c r="F87" s="42" t="s">
        <v>12</v>
      </c>
      <c r="G87" s="136">
        <v>791</v>
      </c>
      <c r="H87" s="49">
        <v>3</v>
      </c>
      <c r="I87" s="49">
        <v>4</v>
      </c>
      <c r="J87" s="49">
        <v>5</v>
      </c>
      <c r="K87" s="49">
        <v>5</v>
      </c>
      <c r="L87" s="49">
        <v>5</v>
      </c>
      <c r="M87" s="49">
        <v>7</v>
      </c>
      <c r="N87" s="136">
        <f t="shared" si="43"/>
        <v>2.3730000000000002</v>
      </c>
      <c r="O87" s="136">
        <f t="shared" si="44"/>
        <v>3.1640000000000001</v>
      </c>
      <c r="P87" s="136">
        <f t="shared" si="45"/>
        <v>3.9550000000000001</v>
      </c>
      <c r="Q87" s="240"/>
      <c r="R87" s="240"/>
      <c r="S87" s="240"/>
      <c r="T87" s="240"/>
      <c r="U87" s="240"/>
      <c r="V87" s="240"/>
      <c r="W87" s="3"/>
      <c r="X87" s="3"/>
      <c r="Y87" s="3"/>
    </row>
    <row r="88" spans="1:25" ht="15.75" x14ac:dyDescent="0.25">
      <c r="A88" s="3"/>
      <c r="B88" s="227"/>
      <c r="C88" s="228"/>
      <c r="D88" s="228"/>
      <c r="E88" s="228"/>
      <c r="F88" s="43" t="s">
        <v>19</v>
      </c>
      <c r="G88" s="136">
        <v>80</v>
      </c>
      <c r="H88" s="52">
        <v>0.2</v>
      </c>
      <c r="I88" s="52">
        <v>0.2</v>
      </c>
      <c r="J88" s="52">
        <v>0.3</v>
      </c>
      <c r="K88" s="52">
        <v>0.2</v>
      </c>
      <c r="L88" s="52">
        <v>0.2</v>
      </c>
      <c r="M88" s="52">
        <v>0.3</v>
      </c>
      <c r="N88" s="136">
        <f t="shared" si="43"/>
        <v>1.6E-2</v>
      </c>
      <c r="O88" s="136">
        <f t="shared" si="44"/>
        <v>1.6E-2</v>
      </c>
      <c r="P88" s="136">
        <f t="shared" si="45"/>
        <v>2.4E-2</v>
      </c>
      <c r="Q88" s="240"/>
      <c r="R88" s="240"/>
      <c r="S88" s="240"/>
      <c r="T88" s="240"/>
      <c r="U88" s="240"/>
      <c r="V88" s="240"/>
      <c r="W88" s="3"/>
      <c r="X88" s="3"/>
      <c r="Y88" s="3"/>
    </row>
    <row r="89" spans="1:25" ht="30" x14ac:dyDescent="0.25">
      <c r="A89" s="3"/>
      <c r="B89" s="227" t="s">
        <v>123</v>
      </c>
      <c r="C89" s="239">
        <v>50</v>
      </c>
      <c r="D89" s="239">
        <v>50</v>
      </c>
      <c r="E89" s="239">
        <v>50</v>
      </c>
      <c r="F89" s="143" t="s">
        <v>113</v>
      </c>
      <c r="G89" s="136">
        <v>412</v>
      </c>
      <c r="H89" s="49">
        <v>30</v>
      </c>
      <c r="I89" s="49">
        <v>30</v>
      </c>
      <c r="J89" s="49">
        <v>30</v>
      </c>
      <c r="K89" s="49">
        <v>30</v>
      </c>
      <c r="L89" s="49">
        <v>30</v>
      </c>
      <c r="M89" s="49">
        <v>30</v>
      </c>
      <c r="N89" s="136">
        <f t="shared" si="43"/>
        <v>12.36</v>
      </c>
      <c r="O89" s="136">
        <f t="shared" si="44"/>
        <v>12.36</v>
      </c>
      <c r="P89" s="136">
        <f t="shared" si="45"/>
        <v>12.36</v>
      </c>
      <c r="Q89" s="243">
        <f>SUM(N89:N99)</f>
        <v>64.385499999999993</v>
      </c>
      <c r="R89" s="243">
        <f>SUM(O89:O99)</f>
        <v>64.385499999999993</v>
      </c>
      <c r="S89" s="243">
        <f>SUM(P89:P99)</f>
        <v>64.385499999999993</v>
      </c>
      <c r="T89" s="261">
        <f>Q89*1.5</f>
        <v>96.578249999999997</v>
      </c>
      <c r="U89" s="270">
        <f>R89*1.5</f>
        <v>96.578249999999997</v>
      </c>
      <c r="V89" s="261">
        <f>S89*1.5</f>
        <v>96.578249999999997</v>
      </c>
      <c r="W89" s="3"/>
      <c r="X89" s="3"/>
      <c r="Y89" s="3"/>
    </row>
    <row r="90" spans="1:25" ht="30" x14ac:dyDescent="0.25">
      <c r="A90" s="3"/>
      <c r="B90" s="227"/>
      <c r="C90" s="239"/>
      <c r="D90" s="239"/>
      <c r="E90" s="239"/>
      <c r="F90" s="143" t="s">
        <v>114</v>
      </c>
      <c r="G90" s="136">
        <v>412</v>
      </c>
      <c r="H90" s="49">
        <v>2</v>
      </c>
      <c r="I90" s="49">
        <v>2</v>
      </c>
      <c r="J90" s="49">
        <v>2</v>
      </c>
      <c r="K90" s="49">
        <v>2</v>
      </c>
      <c r="L90" s="49">
        <v>2</v>
      </c>
      <c r="M90" s="49">
        <v>2</v>
      </c>
      <c r="N90" s="136">
        <f t="shared" si="43"/>
        <v>0.82399999999999995</v>
      </c>
      <c r="O90" s="136">
        <f t="shared" si="44"/>
        <v>0.82399999999999995</v>
      </c>
      <c r="P90" s="136">
        <f t="shared" si="45"/>
        <v>0.82399999999999995</v>
      </c>
      <c r="Q90" s="244"/>
      <c r="R90" s="244"/>
      <c r="S90" s="244"/>
      <c r="T90" s="261"/>
      <c r="U90" s="264"/>
      <c r="V90" s="261"/>
      <c r="W90" s="3"/>
      <c r="X90" s="3"/>
      <c r="Y90" s="3"/>
    </row>
    <row r="91" spans="1:25" x14ac:dyDescent="0.25">
      <c r="A91" s="3"/>
      <c r="B91" s="227"/>
      <c r="C91" s="239"/>
      <c r="D91" s="239"/>
      <c r="E91" s="239"/>
      <c r="F91" s="143" t="s">
        <v>29</v>
      </c>
      <c r="G91" s="136">
        <v>425</v>
      </c>
      <c r="H91" s="49">
        <v>4</v>
      </c>
      <c r="I91" s="49">
        <v>4</v>
      </c>
      <c r="J91" s="49">
        <v>4</v>
      </c>
      <c r="K91" s="49">
        <v>4</v>
      </c>
      <c r="L91" s="49">
        <v>4</v>
      </c>
      <c r="M91" s="49">
        <v>4</v>
      </c>
      <c r="N91" s="136">
        <f t="shared" si="43"/>
        <v>1.7</v>
      </c>
      <c r="O91" s="136">
        <f t="shared" si="44"/>
        <v>1.7</v>
      </c>
      <c r="P91" s="136">
        <f t="shared" si="45"/>
        <v>1.7</v>
      </c>
      <c r="Q91" s="244"/>
      <c r="R91" s="244"/>
      <c r="S91" s="244"/>
      <c r="T91" s="261"/>
      <c r="U91" s="264"/>
      <c r="V91" s="261"/>
      <c r="W91" s="3"/>
      <c r="X91" s="3"/>
      <c r="Y91" s="3"/>
    </row>
    <row r="92" spans="1:25" x14ac:dyDescent="0.25">
      <c r="A92" s="3"/>
      <c r="B92" s="227"/>
      <c r="C92" s="239"/>
      <c r="D92" s="239"/>
      <c r="E92" s="239"/>
      <c r="F92" s="143" t="s">
        <v>115</v>
      </c>
      <c r="G92" s="136">
        <v>4560</v>
      </c>
      <c r="H92" s="49">
        <v>1</v>
      </c>
      <c r="I92" s="49">
        <v>1</v>
      </c>
      <c r="J92" s="49">
        <v>1</v>
      </c>
      <c r="K92" s="49">
        <v>1</v>
      </c>
      <c r="L92" s="49">
        <v>1</v>
      </c>
      <c r="M92" s="49">
        <v>1</v>
      </c>
      <c r="N92" s="136">
        <f t="shared" si="43"/>
        <v>4.5599999999999996</v>
      </c>
      <c r="O92" s="136">
        <f t="shared" si="44"/>
        <v>4.5599999999999996</v>
      </c>
      <c r="P92" s="136">
        <f t="shared" si="45"/>
        <v>4.5599999999999996</v>
      </c>
      <c r="Q92" s="244"/>
      <c r="R92" s="244"/>
      <c r="S92" s="244"/>
      <c r="T92" s="261"/>
      <c r="U92" s="264"/>
      <c r="V92" s="261"/>
      <c r="W92" s="3"/>
      <c r="X92" s="3"/>
      <c r="Y92" s="3"/>
    </row>
    <row r="93" spans="1:25" x14ac:dyDescent="0.25">
      <c r="A93" s="3"/>
      <c r="B93" s="227"/>
      <c r="C93" s="239"/>
      <c r="D93" s="239"/>
      <c r="E93" s="239"/>
      <c r="F93" s="143" t="s">
        <v>119</v>
      </c>
      <c r="G93" s="136">
        <v>517</v>
      </c>
      <c r="H93" s="49">
        <v>5</v>
      </c>
      <c r="I93" s="49">
        <v>5</v>
      </c>
      <c r="J93" s="49">
        <v>5</v>
      </c>
      <c r="K93" s="49">
        <v>5</v>
      </c>
      <c r="L93" s="49">
        <v>5</v>
      </c>
      <c r="M93" s="49">
        <v>5</v>
      </c>
      <c r="N93" s="136">
        <f t="shared" si="43"/>
        <v>2.585</v>
      </c>
      <c r="O93" s="136">
        <f t="shared" si="44"/>
        <v>2.585</v>
      </c>
      <c r="P93" s="136">
        <f t="shared" si="45"/>
        <v>2.585</v>
      </c>
      <c r="Q93" s="244"/>
      <c r="R93" s="244"/>
      <c r="S93" s="244"/>
      <c r="T93" s="261"/>
      <c r="U93" s="264"/>
      <c r="V93" s="261"/>
      <c r="W93" s="3"/>
      <c r="X93" s="3"/>
      <c r="Y93" s="3"/>
    </row>
    <row r="94" spans="1:25" x14ac:dyDescent="0.25">
      <c r="A94" s="3"/>
      <c r="B94" s="227"/>
      <c r="C94" s="239"/>
      <c r="D94" s="239"/>
      <c r="E94" s="239"/>
      <c r="F94" s="143" t="s">
        <v>52</v>
      </c>
      <c r="G94" s="136">
        <v>417</v>
      </c>
      <c r="H94" s="49">
        <v>9</v>
      </c>
      <c r="I94" s="49">
        <v>9</v>
      </c>
      <c r="J94" s="49">
        <v>9</v>
      </c>
      <c r="K94" s="49">
        <v>9</v>
      </c>
      <c r="L94" s="49">
        <v>9</v>
      </c>
      <c r="M94" s="49">
        <v>9</v>
      </c>
      <c r="N94" s="136">
        <f t="shared" si="43"/>
        <v>3.7530000000000001</v>
      </c>
      <c r="O94" s="136">
        <f t="shared" si="44"/>
        <v>3.7530000000000001</v>
      </c>
      <c r="P94" s="136">
        <f t="shared" si="45"/>
        <v>3.7530000000000001</v>
      </c>
      <c r="Q94" s="244"/>
      <c r="R94" s="244"/>
      <c r="S94" s="244"/>
      <c r="T94" s="261"/>
      <c r="U94" s="264"/>
      <c r="V94" s="261"/>
      <c r="W94" s="3"/>
      <c r="X94" s="3"/>
      <c r="Y94" s="3"/>
    </row>
    <row r="95" spans="1:25" ht="15" customHeight="1" x14ac:dyDescent="0.25">
      <c r="A95" s="3"/>
      <c r="B95" s="227"/>
      <c r="C95" s="239"/>
      <c r="D95" s="239"/>
      <c r="E95" s="239"/>
      <c r="F95" s="143" t="s">
        <v>124</v>
      </c>
      <c r="G95" s="136">
        <v>2462</v>
      </c>
      <c r="H95" s="49">
        <v>13</v>
      </c>
      <c r="I95" s="49">
        <v>13</v>
      </c>
      <c r="J95" s="49">
        <v>13</v>
      </c>
      <c r="K95" s="49">
        <v>13</v>
      </c>
      <c r="L95" s="49">
        <v>13</v>
      </c>
      <c r="M95" s="49">
        <v>13</v>
      </c>
      <c r="N95" s="136">
        <f t="shared" si="43"/>
        <v>32.006</v>
      </c>
      <c r="O95" s="136">
        <f t="shared" si="44"/>
        <v>32.006</v>
      </c>
      <c r="P95" s="136">
        <f t="shared" si="45"/>
        <v>32.006</v>
      </c>
      <c r="Q95" s="244"/>
      <c r="R95" s="244"/>
      <c r="S95" s="244"/>
      <c r="T95" s="261"/>
      <c r="U95" s="264"/>
      <c r="V95" s="261"/>
      <c r="W95" s="3"/>
      <c r="X95" s="3"/>
      <c r="Y95" s="3"/>
    </row>
    <row r="96" spans="1:25" ht="15" customHeight="1" x14ac:dyDescent="0.25">
      <c r="A96" s="3"/>
      <c r="B96" s="227"/>
      <c r="C96" s="239"/>
      <c r="D96" s="239"/>
      <c r="E96" s="239"/>
      <c r="F96" s="143" t="s">
        <v>116</v>
      </c>
      <c r="G96" s="136">
        <v>5895</v>
      </c>
      <c r="H96" s="49">
        <v>1</v>
      </c>
      <c r="I96" s="49">
        <v>1</v>
      </c>
      <c r="J96" s="49">
        <v>1</v>
      </c>
      <c r="K96" s="49">
        <v>1</v>
      </c>
      <c r="L96" s="49">
        <v>1</v>
      </c>
      <c r="M96" s="49">
        <v>1</v>
      </c>
      <c r="N96" s="136">
        <f t="shared" si="43"/>
        <v>5.8949999999999996</v>
      </c>
      <c r="O96" s="136">
        <f t="shared" si="44"/>
        <v>5.8949999999999996</v>
      </c>
      <c r="P96" s="136">
        <f t="shared" si="45"/>
        <v>5.8949999999999996</v>
      </c>
      <c r="Q96" s="244"/>
      <c r="R96" s="244"/>
      <c r="S96" s="244"/>
      <c r="T96" s="261"/>
      <c r="U96" s="264"/>
      <c r="V96" s="261"/>
      <c r="W96" s="3"/>
      <c r="X96" s="3"/>
      <c r="Y96" s="3"/>
    </row>
    <row r="97" spans="1:25" x14ac:dyDescent="0.25">
      <c r="A97" s="3"/>
      <c r="B97" s="227"/>
      <c r="C97" s="239"/>
      <c r="D97" s="239"/>
      <c r="E97" s="239"/>
      <c r="F97" s="143" t="s">
        <v>117</v>
      </c>
      <c r="G97" s="136">
        <v>80</v>
      </c>
      <c r="H97" s="52">
        <v>0.2</v>
      </c>
      <c r="I97" s="52">
        <v>0.2</v>
      </c>
      <c r="J97" s="52">
        <v>0.2</v>
      </c>
      <c r="K97" s="52">
        <v>0.2</v>
      </c>
      <c r="L97" s="52">
        <v>0.2</v>
      </c>
      <c r="M97" s="52">
        <v>0.2</v>
      </c>
      <c r="N97" s="136">
        <f t="shared" si="43"/>
        <v>1.6E-2</v>
      </c>
      <c r="O97" s="136">
        <f t="shared" si="44"/>
        <v>1.6E-2</v>
      </c>
      <c r="P97" s="136">
        <f t="shared" si="45"/>
        <v>1.6E-2</v>
      </c>
      <c r="Q97" s="244"/>
      <c r="R97" s="244"/>
      <c r="S97" s="244"/>
      <c r="T97" s="261"/>
      <c r="U97" s="264"/>
      <c r="V97" s="261"/>
      <c r="W97" s="3"/>
      <c r="X97" s="3"/>
      <c r="Y97" s="3"/>
    </row>
    <row r="98" spans="1:25" ht="18.75" customHeight="1" x14ac:dyDescent="0.25">
      <c r="A98" s="3"/>
      <c r="B98" s="227"/>
      <c r="C98" s="239"/>
      <c r="D98" s="239"/>
      <c r="E98" s="239"/>
      <c r="F98" s="143" t="s">
        <v>118</v>
      </c>
      <c r="G98" s="136">
        <v>5650</v>
      </c>
      <c r="H98" s="136">
        <v>0.03</v>
      </c>
      <c r="I98" s="136">
        <v>0.03</v>
      </c>
      <c r="J98" s="136">
        <v>0.03</v>
      </c>
      <c r="K98" s="136">
        <v>0.03</v>
      </c>
      <c r="L98" s="136">
        <v>0.03</v>
      </c>
      <c r="M98" s="136">
        <v>0.03</v>
      </c>
      <c r="N98" s="136">
        <f t="shared" si="43"/>
        <v>0.16950000000000001</v>
      </c>
      <c r="O98" s="136">
        <f t="shared" si="44"/>
        <v>0.16950000000000001</v>
      </c>
      <c r="P98" s="136">
        <f t="shared" si="45"/>
        <v>0.16950000000000001</v>
      </c>
      <c r="Q98" s="244"/>
      <c r="R98" s="244"/>
      <c r="S98" s="244"/>
      <c r="T98" s="261"/>
      <c r="U98" s="264"/>
      <c r="V98" s="261"/>
      <c r="W98" s="3"/>
      <c r="X98" s="3"/>
      <c r="Y98" s="3"/>
    </row>
    <row r="99" spans="1:25" ht="18.75" customHeight="1" x14ac:dyDescent="0.25">
      <c r="A99" s="3"/>
      <c r="B99" s="227"/>
      <c r="C99" s="239"/>
      <c r="D99" s="239"/>
      <c r="E99" s="239"/>
      <c r="F99" s="143" t="s">
        <v>119</v>
      </c>
      <c r="G99" s="136">
        <v>517</v>
      </c>
      <c r="H99" s="49">
        <v>1</v>
      </c>
      <c r="I99" s="49">
        <v>1</v>
      </c>
      <c r="J99" s="49">
        <v>1</v>
      </c>
      <c r="K99" s="49">
        <v>1</v>
      </c>
      <c r="L99" s="49">
        <v>1</v>
      </c>
      <c r="M99" s="49">
        <v>1</v>
      </c>
      <c r="N99" s="136">
        <f t="shared" si="43"/>
        <v>0.51700000000000002</v>
      </c>
      <c r="O99" s="136">
        <f t="shared" si="44"/>
        <v>0.51700000000000002</v>
      </c>
      <c r="P99" s="136">
        <f t="shared" si="45"/>
        <v>0.51700000000000002</v>
      </c>
      <c r="Q99" s="245"/>
      <c r="R99" s="245"/>
      <c r="S99" s="245"/>
      <c r="T99" s="261"/>
      <c r="U99" s="265"/>
      <c r="V99" s="261"/>
      <c r="W99" s="3"/>
      <c r="X99" s="3"/>
      <c r="Y99" s="3"/>
    </row>
    <row r="100" spans="1:25" ht="15.75" x14ac:dyDescent="0.25">
      <c r="A100" s="3"/>
      <c r="B100" s="227" t="s">
        <v>88</v>
      </c>
      <c r="C100" s="239">
        <v>200</v>
      </c>
      <c r="D100" s="239">
        <v>200</v>
      </c>
      <c r="E100" s="239">
        <v>200</v>
      </c>
      <c r="F100" s="43" t="s">
        <v>33</v>
      </c>
      <c r="G100" s="136">
        <v>1488</v>
      </c>
      <c r="H100" s="49">
        <v>20</v>
      </c>
      <c r="I100" s="49">
        <v>20</v>
      </c>
      <c r="J100" s="49">
        <v>20</v>
      </c>
      <c r="K100" s="49">
        <v>20</v>
      </c>
      <c r="L100" s="49">
        <v>20</v>
      </c>
      <c r="M100" s="49">
        <v>20</v>
      </c>
      <c r="N100" s="136">
        <f t="shared" si="43"/>
        <v>29.76</v>
      </c>
      <c r="O100" s="136">
        <f t="shared" si="44"/>
        <v>29.76</v>
      </c>
      <c r="P100" s="136">
        <f t="shared" ref="P100:P101" si="46">H100*G100/1000</f>
        <v>29.76</v>
      </c>
      <c r="Q100" s="243">
        <f>SUM(N100:N101)</f>
        <v>33.160000000000004</v>
      </c>
      <c r="R100" s="243">
        <f t="shared" ref="R100:S100" si="47">SUM(O100:O101)</f>
        <v>33.160000000000004</v>
      </c>
      <c r="S100" s="243">
        <f t="shared" si="47"/>
        <v>33.160000000000004</v>
      </c>
      <c r="T100" s="270">
        <f>Q100*1.5</f>
        <v>49.740000000000009</v>
      </c>
      <c r="U100" s="270">
        <f>R100*1.5</f>
        <v>49.740000000000009</v>
      </c>
      <c r="V100" s="269">
        <f>S100*1.5</f>
        <v>49.740000000000009</v>
      </c>
      <c r="W100" s="3"/>
      <c r="X100" s="3"/>
      <c r="Y100" s="3"/>
    </row>
    <row r="101" spans="1:25" ht="15.75" x14ac:dyDescent="0.25">
      <c r="A101" s="3"/>
      <c r="B101" s="227"/>
      <c r="C101" s="239"/>
      <c r="D101" s="239"/>
      <c r="E101" s="239"/>
      <c r="F101" s="43" t="s">
        <v>29</v>
      </c>
      <c r="G101" s="136">
        <v>425</v>
      </c>
      <c r="H101" s="49">
        <v>8</v>
      </c>
      <c r="I101" s="49">
        <v>8</v>
      </c>
      <c r="J101" s="49">
        <v>8</v>
      </c>
      <c r="K101" s="49">
        <v>8</v>
      </c>
      <c r="L101" s="49">
        <v>8</v>
      </c>
      <c r="M101" s="49">
        <v>8</v>
      </c>
      <c r="N101" s="136">
        <f t="shared" si="43"/>
        <v>3.4</v>
      </c>
      <c r="O101" s="136">
        <f t="shared" si="44"/>
        <v>3.4</v>
      </c>
      <c r="P101" s="136">
        <f t="shared" si="46"/>
        <v>3.4</v>
      </c>
      <c r="Q101" s="245"/>
      <c r="R101" s="245"/>
      <c r="S101" s="245"/>
      <c r="T101" s="265"/>
      <c r="U101" s="265"/>
      <c r="V101" s="268"/>
      <c r="W101" s="3"/>
      <c r="X101" s="3"/>
      <c r="Y101" s="3"/>
    </row>
    <row r="102" spans="1:25" ht="30" x14ac:dyDescent="0.25">
      <c r="A102" s="3"/>
      <c r="B102" s="60" t="s">
        <v>98</v>
      </c>
      <c r="C102" s="59">
        <v>30</v>
      </c>
      <c r="D102" s="59">
        <v>50</v>
      </c>
      <c r="E102" s="59">
        <v>50</v>
      </c>
      <c r="F102" s="60" t="s">
        <v>98</v>
      </c>
      <c r="G102" s="44">
        <v>550</v>
      </c>
      <c r="H102" s="50">
        <v>30</v>
      </c>
      <c r="I102" s="50">
        <v>50</v>
      </c>
      <c r="J102" s="50">
        <v>50</v>
      </c>
      <c r="K102" s="50">
        <v>30</v>
      </c>
      <c r="L102" s="50">
        <v>50</v>
      </c>
      <c r="M102" s="50">
        <v>50</v>
      </c>
      <c r="N102" s="135">
        <f t="shared" ref="N102" si="48">H102*G102/1000</f>
        <v>16.5</v>
      </c>
      <c r="O102" s="135">
        <f t="shared" ref="O102" si="49">I102*G102/1000</f>
        <v>27.5</v>
      </c>
      <c r="P102" s="135">
        <f t="shared" ref="P102" si="50">J102*G102/1000</f>
        <v>27.5</v>
      </c>
      <c r="Q102" s="114">
        <f>N102</f>
        <v>16.5</v>
      </c>
      <c r="R102" s="114">
        <f t="shared" ref="R102:S102" si="51">O102</f>
        <v>27.5</v>
      </c>
      <c r="S102" s="114">
        <f t="shared" si="51"/>
        <v>27.5</v>
      </c>
      <c r="T102" s="116">
        <f>Q102*1.5</f>
        <v>24.75</v>
      </c>
      <c r="U102" s="116">
        <f>R102*1.5</f>
        <v>41.25</v>
      </c>
      <c r="V102" s="121">
        <f>S102*1.5</f>
        <v>41.25</v>
      </c>
      <c r="W102" s="3"/>
      <c r="X102" s="3"/>
      <c r="Y102" s="3"/>
    </row>
    <row r="103" spans="1:25" ht="15.75" thickBot="1" x14ac:dyDescent="0.3">
      <c r="A103" s="3"/>
      <c r="B103" s="249"/>
      <c r="C103" s="249"/>
      <c r="D103" s="249"/>
      <c r="E103" s="249"/>
      <c r="F103" s="249"/>
      <c r="G103" s="249"/>
      <c r="H103" s="249"/>
      <c r="I103" s="249"/>
      <c r="J103" s="249"/>
      <c r="K103" s="249"/>
      <c r="L103" s="249"/>
      <c r="M103" s="249"/>
      <c r="N103" s="249"/>
      <c r="O103" s="249"/>
      <c r="P103" s="249"/>
      <c r="Q103" s="171">
        <f>SUM(Q79:Q102)</f>
        <v>440.79450000000003</v>
      </c>
      <c r="R103" s="80">
        <f t="shared" ref="R103:V103" si="52">SUM(R79:R102)</f>
        <v>551.08749999999998</v>
      </c>
      <c r="S103" s="80">
        <f t="shared" si="52"/>
        <v>648.15649999999994</v>
      </c>
      <c r="T103" s="80">
        <f t="shared" si="52"/>
        <v>661.19175000000007</v>
      </c>
      <c r="U103" s="80">
        <f t="shared" si="52"/>
        <v>826.63124999999991</v>
      </c>
      <c r="V103" s="80">
        <f t="shared" si="52"/>
        <v>972.23475000000008</v>
      </c>
      <c r="W103" s="3"/>
      <c r="X103" s="3"/>
      <c r="Y103" s="3"/>
    </row>
    <row r="104" spans="1:25" ht="15.75" x14ac:dyDescent="0.25">
      <c r="A104" s="3"/>
      <c r="B104" s="150"/>
      <c r="C104" s="150"/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x14ac:dyDescent="0.25">
      <c r="A105" s="3"/>
      <c r="B105" s="150"/>
      <c r="C105" s="150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x14ac:dyDescent="0.25">
      <c r="A106" s="3"/>
      <c r="B106" s="150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x14ac:dyDescent="0.25">
      <c r="A107" s="3"/>
      <c r="B107" s="150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3"/>
      <c r="R110" s="3"/>
      <c r="S110" s="3"/>
      <c r="T110" s="3"/>
      <c r="U110" s="3"/>
      <c r="V110" s="113"/>
    </row>
    <row r="111" spans="1:25" ht="15.75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3"/>
      <c r="R111" s="3"/>
      <c r="S111" s="3"/>
      <c r="T111" s="3"/>
      <c r="U111" s="3"/>
      <c r="V111" s="113"/>
    </row>
    <row r="112" spans="1:25" ht="15.75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3"/>
      <c r="R112" s="3"/>
      <c r="S112" s="3"/>
      <c r="T112" s="3"/>
      <c r="U112" s="3"/>
      <c r="V112" s="113"/>
    </row>
    <row r="113" spans="2:2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</sheetData>
  <mergeCells count="191">
    <mergeCell ref="B42:M42"/>
    <mergeCell ref="A60:P60"/>
    <mergeCell ref="A8:V8"/>
    <mergeCell ref="A77:M77"/>
    <mergeCell ref="Q83:Q88"/>
    <mergeCell ref="R83:R88"/>
    <mergeCell ref="S83:S88"/>
    <mergeCell ref="T83:T88"/>
    <mergeCell ref="U83:U88"/>
    <mergeCell ref="V83:V88"/>
    <mergeCell ref="Q52:Q54"/>
    <mergeCell ref="Q73:Q75"/>
    <mergeCell ref="R73:R75"/>
    <mergeCell ref="S73:S75"/>
    <mergeCell ref="T73:T75"/>
    <mergeCell ref="U73:U75"/>
    <mergeCell ref="V73:V75"/>
    <mergeCell ref="S52:S54"/>
    <mergeCell ref="T52:T54"/>
    <mergeCell ref="U52:U54"/>
    <mergeCell ref="V52:V54"/>
    <mergeCell ref="Q56:Q57"/>
    <mergeCell ref="R56:R57"/>
    <mergeCell ref="S56:S57"/>
    <mergeCell ref="B89:B99"/>
    <mergeCell ref="C89:C99"/>
    <mergeCell ref="D89:D99"/>
    <mergeCell ref="E89:E99"/>
    <mergeCell ref="Q89:Q99"/>
    <mergeCell ref="R89:R99"/>
    <mergeCell ref="S89:S99"/>
    <mergeCell ref="T89:T99"/>
    <mergeCell ref="U89:U99"/>
    <mergeCell ref="B79:B82"/>
    <mergeCell ref="C79:C82"/>
    <mergeCell ref="D79:D82"/>
    <mergeCell ref="E79:E82"/>
    <mergeCell ref="Q79:Q82"/>
    <mergeCell ref="R79:R82"/>
    <mergeCell ref="S79:S82"/>
    <mergeCell ref="T79:T82"/>
    <mergeCell ref="U79:U82"/>
    <mergeCell ref="T56:T57"/>
    <mergeCell ref="U56:U57"/>
    <mergeCell ref="R52:R54"/>
    <mergeCell ref="V38:V39"/>
    <mergeCell ref="Q25:Q34"/>
    <mergeCell ref="R25:R34"/>
    <mergeCell ref="S25:S34"/>
    <mergeCell ref="T25:T34"/>
    <mergeCell ref="U25:U34"/>
    <mergeCell ref="Q35:Q37"/>
    <mergeCell ref="R35:R37"/>
    <mergeCell ref="S35:S37"/>
    <mergeCell ref="T35:T37"/>
    <mergeCell ref="U35:U37"/>
    <mergeCell ref="V35:V37"/>
    <mergeCell ref="T49:T51"/>
    <mergeCell ref="U49:U51"/>
    <mergeCell ref="V49:V51"/>
    <mergeCell ref="R49:R51"/>
    <mergeCell ref="S49:S51"/>
    <mergeCell ref="V56:V57"/>
    <mergeCell ref="V100:V101"/>
    <mergeCell ref="Q68:Q72"/>
    <mergeCell ref="R68:R72"/>
    <mergeCell ref="S68:S72"/>
    <mergeCell ref="T68:T72"/>
    <mergeCell ref="U68:U72"/>
    <mergeCell ref="V68:V72"/>
    <mergeCell ref="Q100:Q101"/>
    <mergeCell ref="R100:R101"/>
    <mergeCell ref="S100:S101"/>
    <mergeCell ref="T100:T101"/>
    <mergeCell ref="U100:U101"/>
    <mergeCell ref="V89:V99"/>
    <mergeCell ref="V79:V82"/>
    <mergeCell ref="Q62:Q67"/>
    <mergeCell ref="R62:R67"/>
    <mergeCell ref="S62:S67"/>
    <mergeCell ref="T62:T67"/>
    <mergeCell ref="U62:U67"/>
    <mergeCell ref="V62:V67"/>
    <mergeCell ref="B61:P61"/>
    <mergeCell ref="B62:B67"/>
    <mergeCell ref="C62:C67"/>
    <mergeCell ref="D62:D67"/>
    <mergeCell ref="D38:D39"/>
    <mergeCell ref="E38:E39"/>
    <mergeCell ref="E10:E11"/>
    <mergeCell ref="B10:B11"/>
    <mergeCell ref="C10:C11"/>
    <mergeCell ref="D10:D11"/>
    <mergeCell ref="B12:B17"/>
    <mergeCell ref="C12:C17"/>
    <mergeCell ref="D12:D17"/>
    <mergeCell ref="E12:E17"/>
    <mergeCell ref="B35:B37"/>
    <mergeCell ref="C35:C37"/>
    <mergeCell ref="D35:D37"/>
    <mergeCell ref="E35:E37"/>
    <mergeCell ref="C18:C20"/>
    <mergeCell ref="D18:D20"/>
    <mergeCell ref="E18:E20"/>
    <mergeCell ref="A23:P23"/>
    <mergeCell ref="B2:P2"/>
    <mergeCell ref="B6:B7"/>
    <mergeCell ref="C6:E6"/>
    <mergeCell ref="F6:F7"/>
    <mergeCell ref="G6:G7"/>
    <mergeCell ref="H6:J6"/>
    <mergeCell ref="K6:M6"/>
    <mergeCell ref="N6:P6"/>
    <mergeCell ref="B25:B34"/>
    <mergeCell ref="C25:C34"/>
    <mergeCell ref="D25:D34"/>
    <mergeCell ref="E25:E34"/>
    <mergeCell ref="B9:V9"/>
    <mergeCell ref="V10:V11"/>
    <mergeCell ref="Q6:S6"/>
    <mergeCell ref="T6:V6"/>
    <mergeCell ref="V25:V34"/>
    <mergeCell ref="Q12:Q17"/>
    <mergeCell ref="R12:R17"/>
    <mergeCell ref="S12:S17"/>
    <mergeCell ref="V18:V20"/>
    <mergeCell ref="V12:V17"/>
    <mergeCell ref="B78:P78"/>
    <mergeCell ref="B83:B88"/>
    <mergeCell ref="C83:C88"/>
    <mergeCell ref="D83:D88"/>
    <mergeCell ref="E83:E88"/>
    <mergeCell ref="C100:C101"/>
    <mergeCell ref="D100:D101"/>
    <mergeCell ref="E100:E101"/>
    <mergeCell ref="B68:B72"/>
    <mergeCell ref="C68:C72"/>
    <mergeCell ref="D68:D72"/>
    <mergeCell ref="E68:E72"/>
    <mergeCell ref="B73:B75"/>
    <mergeCell ref="C73:C75"/>
    <mergeCell ref="D73:D75"/>
    <mergeCell ref="E73:E75"/>
    <mergeCell ref="D52:D54"/>
    <mergeCell ref="E52:E54"/>
    <mergeCell ref="B52:B54"/>
    <mergeCell ref="C52:C54"/>
    <mergeCell ref="B18:B20"/>
    <mergeCell ref="B56:B57"/>
    <mergeCell ref="C56:C57"/>
    <mergeCell ref="Q10:Q11"/>
    <mergeCell ref="R10:R11"/>
    <mergeCell ref="S10:S11"/>
    <mergeCell ref="T10:T11"/>
    <mergeCell ref="U10:U11"/>
    <mergeCell ref="Q38:Q39"/>
    <mergeCell ref="R38:R39"/>
    <mergeCell ref="S38:S39"/>
    <mergeCell ref="T38:T39"/>
    <mergeCell ref="U38:U39"/>
    <mergeCell ref="Q18:Q20"/>
    <mergeCell ref="R18:R20"/>
    <mergeCell ref="S18:S20"/>
    <mergeCell ref="T18:T20"/>
    <mergeCell ref="U18:U20"/>
    <mergeCell ref="T12:T17"/>
    <mergeCell ref="U12:U17"/>
    <mergeCell ref="B103:P103"/>
    <mergeCell ref="B24:V24"/>
    <mergeCell ref="B41:V41"/>
    <mergeCell ref="B43:B48"/>
    <mergeCell ref="C43:C48"/>
    <mergeCell ref="D43:D48"/>
    <mergeCell ref="E43:E48"/>
    <mergeCell ref="Q43:Q48"/>
    <mergeCell ref="R43:R48"/>
    <mergeCell ref="S43:S48"/>
    <mergeCell ref="T43:T48"/>
    <mergeCell ref="U43:U48"/>
    <mergeCell ref="V43:V48"/>
    <mergeCell ref="B49:B51"/>
    <mergeCell ref="C49:C51"/>
    <mergeCell ref="D49:D51"/>
    <mergeCell ref="E49:E51"/>
    <mergeCell ref="Q49:Q51"/>
    <mergeCell ref="E62:E67"/>
    <mergeCell ref="B100:B101"/>
    <mergeCell ref="D56:D57"/>
    <mergeCell ref="E56:E57"/>
    <mergeCell ref="B38:B39"/>
    <mergeCell ref="C38:C39"/>
  </mergeCells>
  <pageMargins left="0.7" right="0.7" top="0.75" bottom="0.75" header="0.3" footer="0.3"/>
  <pageSetup paperSize="9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5"/>
  <sheetViews>
    <sheetView view="pageBreakPreview" topLeftCell="A94" zoomScale="98" zoomScaleNormal="98" zoomScaleSheetLayoutView="98" workbookViewId="0">
      <selection activeCell="D110" sqref="D110:D112"/>
    </sheetView>
  </sheetViews>
  <sheetFormatPr defaultRowHeight="15" outlineLevelCol="1" x14ac:dyDescent="0.25"/>
  <cols>
    <col min="2" max="2" width="24.28515625" customWidth="1"/>
    <col min="5" max="5" width="9.140625" customWidth="1"/>
    <col min="6" max="6" width="27.140625" customWidth="1"/>
    <col min="7" max="7" width="10.42578125" hidden="1" customWidth="1"/>
    <col min="8" max="8" width="10.5703125" customWidth="1"/>
    <col min="9" max="9" width="10.140625" customWidth="1"/>
    <col min="10" max="10" width="10.5703125" customWidth="1"/>
    <col min="11" max="11" width="10.28515625" customWidth="1"/>
    <col min="12" max="12" width="10.140625" customWidth="1"/>
    <col min="13" max="13" width="9.7109375" customWidth="1"/>
    <col min="14" max="22" width="9.140625" hidden="1" customWidth="1" outlineLevel="1"/>
    <col min="23" max="23" width="9.140625" collapsed="1"/>
  </cols>
  <sheetData>
    <row r="1" spans="1:25" ht="15.75" x14ac:dyDescent="0.25">
      <c r="A1" s="3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  <c r="S1" s="8"/>
      <c r="T1" s="8"/>
      <c r="U1" s="8"/>
      <c r="V1" s="8"/>
      <c r="W1" s="3"/>
      <c r="X1" s="3"/>
      <c r="Y1" s="3"/>
    </row>
    <row r="2" spans="1:25" x14ac:dyDescent="0.25">
      <c r="A2" s="3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45"/>
      <c r="R2" s="45"/>
      <c r="S2" s="45"/>
      <c r="T2" s="3"/>
      <c r="U2" s="3"/>
      <c r="V2" s="3"/>
      <c r="W2" s="3"/>
      <c r="X2" s="3"/>
      <c r="Y2" s="3"/>
    </row>
    <row r="3" spans="1:25" x14ac:dyDescent="0.25">
      <c r="A3" s="3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5"/>
      <c r="R3" s="45"/>
      <c r="S3" s="45"/>
      <c r="T3" s="3"/>
      <c r="U3" s="3"/>
      <c r="V3" s="3"/>
      <c r="W3" s="3"/>
      <c r="X3" s="3"/>
      <c r="Y3" s="3"/>
    </row>
    <row r="4" spans="1:25" x14ac:dyDescent="0.25">
      <c r="A4" s="3"/>
      <c r="B4" s="47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3"/>
      <c r="U4" s="3"/>
      <c r="V4" s="3"/>
      <c r="W4" s="3"/>
      <c r="X4" s="3"/>
      <c r="Y4" s="3"/>
    </row>
    <row r="5" spans="1:25" ht="15.75" thickBot="1" x14ac:dyDescent="0.3">
      <c r="A5" s="3"/>
      <c r="B5" s="47"/>
      <c r="C5" s="45"/>
      <c r="D5" s="45"/>
      <c r="E5" s="45"/>
      <c r="F5" s="45"/>
      <c r="G5" s="45"/>
      <c r="H5" s="45"/>
      <c r="I5" s="45"/>
      <c r="J5" s="45"/>
      <c r="K5" s="45"/>
      <c r="L5" s="47" t="s">
        <v>20</v>
      </c>
      <c r="M5" s="45"/>
      <c r="N5" s="45"/>
      <c r="O5" s="45"/>
      <c r="P5" s="45"/>
      <c r="Q5" s="45"/>
      <c r="R5" s="45"/>
      <c r="S5" s="45"/>
      <c r="T5" s="3"/>
      <c r="U5" s="3"/>
      <c r="V5" s="3"/>
      <c r="W5" s="3"/>
      <c r="X5" s="3"/>
      <c r="Y5" s="3"/>
    </row>
    <row r="6" spans="1:25" ht="27.75" customHeight="1" x14ac:dyDescent="0.25">
      <c r="A6" s="3"/>
      <c r="B6" s="242" t="s">
        <v>0</v>
      </c>
      <c r="C6" s="242" t="s">
        <v>1</v>
      </c>
      <c r="D6" s="242"/>
      <c r="E6" s="242"/>
      <c r="F6" s="242" t="s">
        <v>2</v>
      </c>
      <c r="G6" s="251" t="s">
        <v>3</v>
      </c>
      <c r="H6" s="242" t="s">
        <v>4</v>
      </c>
      <c r="I6" s="242"/>
      <c r="J6" s="242"/>
      <c r="K6" s="242" t="s">
        <v>5</v>
      </c>
      <c r="L6" s="242"/>
      <c r="M6" s="242"/>
      <c r="N6" s="242" t="s">
        <v>96</v>
      </c>
      <c r="O6" s="242"/>
      <c r="P6" s="242"/>
      <c r="Q6" s="285" t="s">
        <v>6</v>
      </c>
      <c r="R6" s="286"/>
      <c r="S6" s="287"/>
      <c r="T6" s="288" t="s">
        <v>97</v>
      </c>
      <c r="U6" s="288"/>
      <c r="V6" s="289"/>
      <c r="W6" s="3"/>
      <c r="X6" s="3"/>
      <c r="Y6" s="3"/>
    </row>
    <row r="7" spans="1:25" ht="29.25" thickBot="1" x14ac:dyDescent="0.3">
      <c r="A7" s="3"/>
      <c r="B7" s="242"/>
      <c r="C7" s="160" t="s">
        <v>13</v>
      </c>
      <c r="D7" s="160" t="s">
        <v>7</v>
      </c>
      <c r="E7" s="160" t="s">
        <v>8</v>
      </c>
      <c r="F7" s="242"/>
      <c r="G7" s="251"/>
      <c r="H7" s="160" t="s">
        <v>13</v>
      </c>
      <c r="I7" s="160" t="s">
        <v>7</v>
      </c>
      <c r="J7" s="160" t="s">
        <v>8</v>
      </c>
      <c r="K7" s="160" t="s">
        <v>13</v>
      </c>
      <c r="L7" s="160" t="s">
        <v>7</v>
      </c>
      <c r="M7" s="160" t="s">
        <v>8</v>
      </c>
      <c r="N7" s="160" t="s">
        <v>13</v>
      </c>
      <c r="O7" s="160" t="s">
        <v>7</v>
      </c>
      <c r="P7" s="160" t="s">
        <v>8</v>
      </c>
      <c r="Q7" s="144" t="s">
        <v>13</v>
      </c>
      <c r="R7" s="123" t="s">
        <v>7</v>
      </c>
      <c r="S7" s="48" t="s">
        <v>8</v>
      </c>
      <c r="T7" s="123" t="s">
        <v>13</v>
      </c>
      <c r="U7" s="123" t="s">
        <v>7</v>
      </c>
      <c r="V7" s="48" t="s">
        <v>8</v>
      </c>
      <c r="W7" s="3"/>
      <c r="X7" s="3"/>
      <c r="Y7" s="3"/>
    </row>
    <row r="8" spans="1:25" x14ac:dyDescent="0.25">
      <c r="A8" s="252" t="s">
        <v>140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3"/>
      <c r="Q8" s="45"/>
      <c r="R8" s="45"/>
      <c r="S8" s="45"/>
      <c r="T8" s="3"/>
      <c r="U8" s="3"/>
      <c r="V8" s="3"/>
      <c r="W8" s="3"/>
      <c r="X8" s="3"/>
      <c r="Y8" s="3"/>
    </row>
    <row r="9" spans="1:25" ht="18.75" customHeight="1" thickBot="1" x14ac:dyDescent="0.3">
      <c r="A9" s="3"/>
      <c r="B9" s="242" t="s">
        <v>9</v>
      </c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45"/>
      <c r="R9" s="45"/>
      <c r="S9" s="45"/>
      <c r="T9" s="3"/>
      <c r="U9" s="3"/>
      <c r="V9" s="3"/>
      <c r="W9" s="3"/>
      <c r="X9" s="3"/>
      <c r="Y9" s="3"/>
    </row>
    <row r="10" spans="1:25" ht="18.75" customHeight="1" x14ac:dyDescent="0.25">
      <c r="A10" s="3"/>
      <c r="B10" s="241" t="s">
        <v>92</v>
      </c>
      <c r="C10" s="241">
        <v>60</v>
      </c>
      <c r="D10" s="241">
        <v>80</v>
      </c>
      <c r="E10" s="241">
        <v>100</v>
      </c>
      <c r="F10" s="143" t="s">
        <v>93</v>
      </c>
      <c r="G10" s="142">
        <v>409</v>
      </c>
      <c r="H10" s="142">
        <v>30</v>
      </c>
      <c r="I10" s="142">
        <v>40</v>
      </c>
      <c r="J10" s="142">
        <v>48</v>
      </c>
      <c r="K10" s="142">
        <v>26</v>
      </c>
      <c r="L10" s="142">
        <v>29</v>
      </c>
      <c r="M10" s="142">
        <v>31</v>
      </c>
      <c r="N10" s="136">
        <f t="shared" ref="N10:N13" si="0">H10*G10/1000</f>
        <v>12.27</v>
      </c>
      <c r="O10" s="136">
        <f t="shared" ref="O10:O13" si="1">I10*G10/1000</f>
        <v>16.36</v>
      </c>
      <c r="P10" s="136">
        <f t="shared" ref="P10:P13" si="2">J10*G10/1000</f>
        <v>19.632000000000001</v>
      </c>
      <c r="Q10" s="282">
        <f>SUM(N10:N13)</f>
        <v>28.026</v>
      </c>
      <c r="R10" s="262">
        <f t="shared" ref="R10" si="3">SUM(O10:O13)</f>
        <v>38.275999999999996</v>
      </c>
      <c r="S10" s="262">
        <f t="shared" ref="S10" si="4">SUM(P10:P13)</f>
        <v>46.278999999999996</v>
      </c>
      <c r="T10" s="263">
        <f>Q10*1.5</f>
        <v>42.039000000000001</v>
      </c>
      <c r="U10" s="263">
        <f>R10*1.5</f>
        <v>57.413999999999994</v>
      </c>
      <c r="V10" s="266">
        <f>S10*1.5</f>
        <v>69.418499999999995</v>
      </c>
      <c r="W10" s="3"/>
      <c r="X10" s="3"/>
      <c r="Y10" s="3"/>
    </row>
    <row r="11" spans="1:25" ht="18.75" customHeight="1" x14ac:dyDescent="0.25">
      <c r="A11" s="3"/>
      <c r="B11" s="242"/>
      <c r="C11" s="241"/>
      <c r="D11" s="241"/>
      <c r="E11" s="241"/>
      <c r="F11" s="143" t="s">
        <v>26</v>
      </c>
      <c r="G11" s="142">
        <v>219</v>
      </c>
      <c r="H11" s="142">
        <v>17</v>
      </c>
      <c r="I11" s="142">
        <v>19</v>
      </c>
      <c r="J11" s="142">
        <v>28</v>
      </c>
      <c r="K11" s="142">
        <v>13</v>
      </c>
      <c r="L11" s="142">
        <v>14</v>
      </c>
      <c r="M11" s="142">
        <v>22</v>
      </c>
      <c r="N11" s="136">
        <f t="shared" si="0"/>
        <v>3.7229999999999999</v>
      </c>
      <c r="O11" s="136">
        <f t="shared" si="1"/>
        <v>4.1609999999999996</v>
      </c>
      <c r="P11" s="136">
        <f t="shared" si="2"/>
        <v>6.1319999999999997</v>
      </c>
      <c r="Q11" s="283"/>
      <c r="R11" s="244"/>
      <c r="S11" s="244"/>
      <c r="T11" s="264"/>
      <c r="U11" s="264"/>
      <c r="V11" s="267"/>
      <c r="W11" s="3"/>
      <c r="X11" s="3"/>
      <c r="Y11" s="3"/>
    </row>
    <row r="12" spans="1:25" ht="18.75" customHeight="1" x14ac:dyDescent="0.25">
      <c r="A12" s="3"/>
      <c r="B12" s="242"/>
      <c r="C12" s="241"/>
      <c r="D12" s="241"/>
      <c r="E12" s="241"/>
      <c r="F12" s="143" t="s">
        <v>31</v>
      </c>
      <c r="G12" s="142">
        <v>276</v>
      </c>
      <c r="H12" s="142">
        <v>35</v>
      </c>
      <c r="I12" s="142">
        <v>50</v>
      </c>
      <c r="J12" s="142">
        <v>60</v>
      </c>
      <c r="K12" s="142">
        <v>28</v>
      </c>
      <c r="L12" s="142">
        <v>33</v>
      </c>
      <c r="M12" s="142">
        <v>42</v>
      </c>
      <c r="N12" s="136">
        <f t="shared" si="0"/>
        <v>9.66</v>
      </c>
      <c r="O12" s="136">
        <f t="shared" si="1"/>
        <v>13.8</v>
      </c>
      <c r="P12" s="136">
        <f t="shared" si="2"/>
        <v>16.559999999999999</v>
      </c>
      <c r="Q12" s="283"/>
      <c r="R12" s="244"/>
      <c r="S12" s="244"/>
      <c r="T12" s="264"/>
      <c r="U12" s="264"/>
      <c r="V12" s="267"/>
      <c r="W12" s="3"/>
      <c r="X12" s="3"/>
      <c r="Y12" s="3"/>
    </row>
    <row r="13" spans="1:25" ht="18.75" customHeight="1" x14ac:dyDescent="0.25">
      <c r="A13" s="3"/>
      <c r="B13" s="242"/>
      <c r="C13" s="241"/>
      <c r="D13" s="241"/>
      <c r="E13" s="241"/>
      <c r="F13" s="55" t="s">
        <v>12</v>
      </c>
      <c r="G13" s="136">
        <v>791</v>
      </c>
      <c r="H13" s="142">
        <v>3</v>
      </c>
      <c r="I13" s="142">
        <v>5</v>
      </c>
      <c r="J13" s="142">
        <v>5</v>
      </c>
      <c r="K13" s="142">
        <v>3</v>
      </c>
      <c r="L13" s="142">
        <v>5</v>
      </c>
      <c r="M13" s="142">
        <v>5</v>
      </c>
      <c r="N13" s="136">
        <f t="shared" si="0"/>
        <v>2.3730000000000002</v>
      </c>
      <c r="O13" s="136">
        <f t="shared" si="1"/>
        <v>3.9550000000000001</v>
      </c>
      <c r="P13" s="136">
        <f t="shared" si="2"/>
        <v>3.9550000000000001</v>
      </c>
      <c r="Q13" s="284"/>
      <c r="R13" s="245"/>
      <c r="S13" s="245"/>
      <c r="T13" s="265"/>
      <c r="U13" s="265"/>
      <c r="V13" s="268"/>
      <c r="W13" s="3"/>
      <c r="X13" s="3"/>
      <c r="Y13" s="3"/>
    </row>
    <row r="14" spans="1:25" ht="18.75" customHeight="1" x14ac:dyDescent="0.25">
      <c r="A14" s="3"/>
      <c r="B14" s="241" t="s">
        <v>138</v>
      </c>
      <c r="C14" s="228" t="s">
        <v>37</v>
      </c>
      <c r="D14" s="228" t="s">
        <v>38</v>
      </c>
      <c r="E14" s="228" t="s">
        <v>39</v>
      </c>
      <c r="F14" s="72" t="s">
        <v>139</v>
      </c>
      <c r="G14" s="136">
        <v>1900</v>
      </c>
      <c r="H14" s="49">
        <v>75</v>
      </c>
      <c r="I14" s="49">
        <v>84</v>
      </c>
      <c r="J14" s="49">
        <v>94</v>
      </c>
      <c r="K14" s="49">
        <v>68</v>
      </c>
      <c r="L14" s="49">
        <v>78</v>
      </c>
      <c r="M14" s="49">
        <v>98</v>
      </c>
      <c r="N14" s="136">
        <f t="shared" ref="N14:N22" si="5">H14*G14/1000</f>
        <v>142.5</v>
      </c>
      <c r="O14" s="136">
        <f t="shared" ref="O14:O22" si="6">I14*G14/1000</f>
        <v>159.6</v>
      </c>
      <c r="P14" s="136">
        <f t="shared" ref="P14:P22" si="7">J14*G14/1000</f>
        <v>178.6</v>
      </c>
      <c r="Q14" s="292">
        <f>SUM(N14:N22)</f>
        <v>228.69299999999998</v>
      </c>
      <c r="R14" s="240">
        <f>SUM(O14:O22)</f>
        <v>262.423</v>
      </c>
      <c r="S14" s="240">
        <f>SUM(P14:P22)</f>
        <v>319.28399999999999</v>
      </c>
      <c r="T14" s="261">
        <f>Q14*1.51</f>
        <v>345.32642999999996</v>
      </c>
      <c r="U14" s="261">
        <f>R14*1.51</f>
        <v>396.25873000000001</v>
      </c>
      <c r="V14" s="261">
        <f>S14*1.51</f>
        <v>482.11883999999998</v>
      </c>
      <c r="W14" s="3"/>
      <c r="X14" s="3"/>
      <c r="Y14" s="3"/>
    </row>
    <row r="15" spans="1:25" ht="18.75" customHeight="1" x14ac:dyDescent="0.25">
      <c r="A15" s="3"/>
      <c r="B15" s="241"/>
      <c r="C15" s="228"/>
      <c r="D15" s="228"/>
      <c r="E15" s="228"/>
      <c r="F15" s="42" t="s">
        <v>11</v>
      </c>
      <c r="G15" s="136">
        <v>204</v>
      </c>
      <c r="H15" s="49">
        <v>13</v>
      </c>
      <c r="I15" s="49">
        <v>15</v>
      </c>
      <c r="J15" s="49">
        <v>20</v>
      </c>
      <c r="K15" s="49">
        <v>10</v>
      </c>
      <c r="L15" s="49">
        <v>10</v>
      </c>
      <c r="M15" s="49">
        <v>13</v>
      </c>
      <c r="N15" s="136">
        <f t="shared" si="5"/>
        <v>2.6520000000000001</v>
      </c>
      <c r="O15" s="136">
        <f t="shared" si="6"/>
        <v>3.06</v>
      </c>
      <c r="P15" s="136">
        <f t="shared" si="7"/>
        <v>4.08</v>
      </c>
      <c r="Q15" s="292"/>
      <c r="R15" s="240"/>
      <c r="S15" s="240"/>
      <c r="T15" s="261"/>
      <c r="U15" s="261"/>
      <c r="V15" s="261"/>
      <c r="W15" s="3"/>
      <c r="X15" s="3"/>
      <c r="Y15" s="3"/>
    </row>
    <row r="16" spans="1:25" ht="18.75" customHeight="1" x14ac:dyDescent="0.25">
      <c r="A16" s="3"/>
      <c r="B16" s="241"/>
      <c r="C16" s="228"/>
      <c r="D16" s="228"/>
      <c r="E16" s="228"/>
      <c r="F16" s="42" t="s">
        <v>10</v>
      </c>
      <c r="G16" s="136">
        <v>219</v>
      </c>
      <c r="H16" s="49">
        <v>13</v>
      </c>
      <c r="I16" s="49">
        <v>1</v>
      </c>
      <c r="J16" s="49">
        <v>20</v>
      </c>
      <c r="K16" s="49">
        <v>10</v>
      </c>
      <c r="L16" s="49">
        <v>11</v>
      </c>
      <c r="M16" s="49">
        <v>15</v>
      </c>
      <c r="N16" s="136">
        <f t="shared" si="5"/>
        <v>2.847</v>
      </c>
      <c r="O16" s="136">
        <f t="shared" si="6"/>
        <v>0.219</v>
      </c>
      <c r="P16" s="136">
        <f t="shared" si="7"/>
        <v>4.38</v>
      </c>
      <c r="Q16" s="292"/>
      <c r="R16" s="240"/>
      <c r="S16" s="240"/>
      <c r="T16" s="261"/>
      <c r="U16" s="261"/>
      <c r="V16" s="261"/>
      <c r="W16" s="3"/>
      <c r="X16" s="3"/>
      <c r="Y16" s="3"/>
    </row>
    <row r="17" spans="1:25" ht="18.75" customHeight="1" x14ac:dyDescent="0.25">
      <c r="A17" s="3"/>
      <c r="B17" s="241"/>
      <c r="C17" s="228"/>
      <c r="D17" s="228"/>
      <c r="E17" s="228"/>
      <c r="F17" s="42" t="s">
        <v>12</v>
      </c>
      <c r="G17" s="136">
        <v>791</v>
      </c>
      <c r="H17" s="49">
        <v>3</v>
      </c>
      <c r="I17" s="49">
        <v>4</v>
      </c>
      <c r="J17" s="49">
        <v>5</v>
      </c>
      <c r="K17" s="49">
        <v>5</v>
      </c>
      <c r="L17" s="49">
        <v>5</v>
      </c>
      <c r="M17" s="49">
        <v>7</v>
      </c>
      <c r="N17" s="136">
        <f t="shared" si="5"/>
        <v>2.3730000000000002</v>
      </c>
      <c r="O17" s="136">
        <f t="shared" si="6"/>
        <v>3.1640000000000001</v>
      </c>
      <c r="P17" s="136">
        <f t="shared" si="7"/>
        <v>3.9550000000000001</v>
      </c>
      <c r="Q17" s="292"/>
      <c r="R17" s="240"/>
      <c r="S17" s="240"/>
      <c r="T17" s="261"/>
      <c r="U17" s="261"/>
      <c r="V17" s="261"/>
      <c r="W17" s="3"/>
      <c r="X17" s="3"/>
      <c r="Y17" s="3"/>
    </row>
    <row r="18" spans="1:25" ht="18.75" customHeight="1" x14ac:dyDescent="0.25">
      <c r="A18" s="3"/>
      <c r="B18" s="241"/>
      <c r="C18" s="228"/>
      <c r="D18" s="228"/>
      <c r="E18" s="228"/>
      <c r="F18" s="76" t="s">
        <v>49</v>
      </c>
      <c r="G18" s="136">
        <v>1300</v>
      </c>
      <c r="H18" s="49">
        <v>3</v>
      </c>
      <c r="I18" s="49">
        <v>3</v>
      </c>
      <c r="J18" s="49">
        <v>5</v>
      </c>
      <c r="K18" s="49">
        <v>3</v>
      </c>
      <c r="L18" s="49">
        <v>3</v>
      </c>
      <c r="M18" s="49">
        <v>5</v>
      </c>
      <c r="N18" s="136">
        <f t="shared" si="5"/>
        <v>3.9</v>
      </c>
      <c r="O18" s="136">
        <f t="shared" si="6"/>
        <v>3.9</v>
      </c>
      <c r="P18" s="136">
        <f t="shared" si="7"/>
        <v>6.5</v>
      </c>
      <c r="Q18" s="292"/>
      <c r="R18" s="240"/>
      <c r="S18" s="240"/>
      <c r="T18" s="261"/>
      <c r="U18" s="261"/>
      <c r="V18" s="261"/>
      <c r="W18" s="3"/>
      <c r="X18" s="3"/>
      <c r="Y18" s="3"/>
    </row>
    <row r="19" spans="1:25" ht="18.75" customHeight="1" x14ac:dyDescent="0.25">
      <c r="A19" s="3"/>
      <c r="B19" s="241"/>
      <c r="C19" s="228"/>
      <c r="D19" s="228"/>
      <c r="E19" s="228"/>
      <c r="F19" s="42" t="s">
        <v>50</v>
      </c>
      <c r="G19" s="52">
        <v>800</v>
      </c>
      <c r="H19" s="49">
        <v>1</v>
      </c>
      <c r="I19" s="49">
        <v>1</v>
      </c>
      <c r="J19" s="49">
        <v>1</v>
      </c>
      <c r="K19" s="49">
        <v>1</v>
      </c>
      <c r="L19" s="49">
        <v>1</v>
      </c>
      <c r="M19" s="49">
        <v>1</v>
      </c>
      <c r="N19" s="136">
        <f t="shared" si="5"/>
        <v>0.8</v>
      </c>
      <c r="O19" s="136">
        <f t="shared" si="6"/>
        <v>0.8</v>
      </c>
      <c r="P19" s="136">
        <f t="shared" si="7"/>
        <v>0.8</v>
      </c>
      <c r="Q19" s="292"/>
      <c r="R19" s="240"/>
      <c r="S19" s="240"/>
      <c r="T19" s="261"/>
      <c r="U19" s="261"/>
      <c r="V19" s="261"/>
      <c r="W19" s="3"/>
      <c r="X19" s="3"/>
      <c r="Y19" s="3"/>
    </row>
    <row r="20" spans="1:25" ht="18.75" customHeight="1" x14ac:dyDescent="0.25">
      <c r="A20" s="3"/>
      <c r="B20" s="241"/>
      <c r="C20" s="228"/>
      <c r="D20" s="228"/>
      <c r="E20" s="228"/>
      <c r="F20" s="43" t="s">
        <v>19</v>
      </c>
      <c r="G20" s="136">
        <v>80</v>
      </c>
      <c r="H20" s="52">
        <v>0.2</v>
      </c>
      <c r="I20" s="52">
        <v>0.2</v>
      </c>
      <c r="J20" s="52">
        <v>0.3</v>
      </c>
      <c r="K20" s="52">
        <v>0.2</v>
      </c>
      <c r="L20" s="52">
        <v>0.2</v>
      </c>
      <c r="M20" s="52">
        <v>0.3</v>
      </c>
      <c r="N20" s="136">
        <f t="shared" si="5"/>
        <v>1.6E-2</v>
      </c>
      <c r="O20" s="136">
        <f t="shared" si="6"/>
        <v>1.6E-2</v>
      </c>
      <c r="P20" s="136">
        <f t="shared" si="7"/>
        <v>2.4E-2</v>
      </c>
      <c r="Q20" s="292"/>
      <c r="R20" s="240"/>
      <c r="S20" s="240"/>
      <c r="T20" s="261"/>
      <c r="U20" s="261"/>
      <c r="V20" s="261"/>
      <c r="W20" s="3"/>
      <c r="X20" s="3"/>
      <c r="Y20" s="3"/>
    </row>
    <row r="21" spans="1:25" ht="18.75" customHeight="1" x14ac:dyDescent="0.25">
      <c r="A21" s="3"/>
      <c r="B21" s="241"/>
      <c r="C21" s="228"/>
      <c r="D21" s="228"/>
      <c r="E21" s="228"/>
      <c r="F21" s="42" t="s">
        <v>86</v>
      </c>
      <c r="G21" s="136">
        <v>613</v>
      </c>
      <c r="H21" s="49">
        <v>63</v>
      </c>
      <c r="I21" s="49">
        <v>68</v>
      </c>
      <c r="J21" s="49">
        <v>75</v>
      </c>
      <c r="K21" s="49">
        <v>63</v>
      </c>
      <c r="L21" s="49">
        <v>60</v>
      </c>
      <c r="M21" s="49">
        <v>75</v>
      </c>
      <c r="N21" s="136">
        <f t="shared" si="5"/>
        <v>38.619</v>
      </c>
      <c r="O21" s="136">
        <f t="shared" si="6"/>
        <v>41.683999999999997</v>
      </c>
      <c r="P21" s="136">
        <f t="shared" si="7"/>
        <v>45.975000000000001</v>
      </c>
      <c r="Q21" s="292"/>
      <c r="R21" s="240"/>
      <c r="S21" s="240"/>
      <c r="T21" s="261"/>
      <c r="U21" s="261"/>
      <c r="V21" s="261"/>
      <c r="W21" s="3"/>
      <c r="X21" s="3"/>
      <c r="Y21" s="3"/>
    </row>
    <row r="22" spans="1:25" ht="18.75" customHeight="1" x14ac:dyDescent="0.25">
      <c r="A22" s="3"/>
      <c r="B22" s="241"/>
      <c r="C22" s="228"/>
      <c r="D22" s="228"/>
      <c r="E22" s="228"/>
      <c r="F22" s="43" t="s">
        <v>108</v>
      </c>
      <c r="G22" s="73">
        <v>4998</v>
      </c>
      <c r="H22" s="139">
        <v>7</v>
      </c>
      <c r="I22" s="49">
        <v>10</v>
      </c>
      <c r="J22" s="49">
        <v>15</v>
      </c>
      <c r="K22" s="49">
        <v>7</v>
      </c>
      <c r="L22" s="49">
        <v>10</v>
      </c>
      <c r="M22" s="49">
        <v>15</v>
      </c>
      <c r="N22" s="136">
        <f t="shared" si="5"/>
        <v>34.985999999999997</v>
      </c>
      <c r="O22" s="136">
        <f t="shared" si="6"/>
        <v>49.98</v>
      </c>
      <c r="P22" s="136">
        <f t="shared" si="7"/>
        <v>74.97</v>
      </c>
      <c r="Q22" s="292"/>
      <c r="R22" s="240"/>
      <c r="S22" s="240"/>
      <c r="T22" s="261"/>
      <c r="U22" s="261"/>
      <c r="V22" s="261"/>
      <c r="W22" s="3"/>
      <c r="X22" s="3"/>
      <c r="Y22" s="3"/>
    </row>
    <row r="23" spans="1:25" ht="18.75" customHeight="1" x14ac:dyDescent="0.25">
      <c r="A23" s="3"/>
      <c r="B23" s="227" t="s">
        <v>41</v>
      </c>
      <c r="C23" s="228" t="s">
        <v>37</v>
      </c>
      <c r="D23" s="228" t="s">
        <v>37</v>
      </c>
      <c r="E23" s="228" t="s">
        <v>37</v>
      </c>
      <c r="F23" s="43" t="s">
        <v>33</v>
      </c>
      <c r="G23" s="136">
        <v>1488</v>
      </c>
      <c r="H23" s="52">
        <v>40</v>
      </c>
      <c r="I23" s="52">
        <v>40</v>
      </c>
      <c r="J23" s="52">
        <v>40</v>
      </c>
      <c r="K23" s="52">
        <v>20</v>
      </c>
      <c r="L23" s="52">
        <v>20</v>
      </c>
      <c r="M23" s="52">
        <v>20</v>
      </c>
      <c r="N23" s="136">
        <f t="shared" ref="N23:N26" si="8">H23*G23/1000</f>
        <v>59.52</v>
      </c>
      <c r="O23" s="136">
        <f t="shared" ref="O23:O26" si="9">I23*G23/1000</f>
        <v>59.52</v>
      </c>
      <c r="P23" s="136">
        <f t="shared" ref="P23:P26" si="10">J23*G23/1000</f>
        <v>59.52</v>
      </c>
      <c r="Q23" s="290">
        <f>SUM(N23:N25)</f>
        <v>127.63400000000001</v>
      </c>
      <c r="R23" s="243">
        <f>SUM(O23:O25)</f>
        <v>127.63400000000001</v>
      </c>
      <c r="S23" s="243">
        <f>SUM(P23:P25)</f>
        <v>127.63400000000001</v>
      </c>
      <c r="T23" s="243">
        <f t="shared" ref="T23:V23" si="11">Q23*1.5</f>
        <v>191.45100000000002</v>
      </c>
      <c r="U23" s="243">
        <f t="shared" si="11"/>
        <v>191.45100000000002</v>
      </c>
      <c r="V23" s="243">
        <f t="shared" si="11"/>
        <v>191.45100000000002</v>
      </c>
      <c r="W23" s="3"/>
      <c r="X23" s="3"/>
      <c r="Y23" s="3"/>
    </row>
    <row r="24" spans="1:25" ht="18.75" customHeight="1" x14ac:dyDescent="0.25">
      <c r="A24" s="3"/>
      <c r="B24" s="227"/>
      <c r="C24" s="228"/>
      <c r="D24" s="228"/>
      <c r="E24" s="228"/>
      <c r="F24" s="43" t="s">
        <v>42</v>
      </c>
      <c r="G24" s="136">
        <v>751</v>
      </c>
      <c r="H24" s="52">
        <v>89</v>
      </c>
      <c r="I24" s="52">
        <v>89</v>
      </c>
      <c r="J24" s="52">
        <v>89</v>
      </c>
      <c r="K24" s="52">
        <v>60</v>
      </c>
      <c r="L24" s="52">
        <v>60</v>
      </c>
      <c r="M24" s="52">
        <v>60</v>
      </c>
      <c r="N24" s="136">
        <f t="shared" si="8"/>
        <v>66.838999999999999</v>
      </c>
      <c r="O24" s="136">
        <f t="shared" si="9"/>
        <v>66.838999999999999</v>
      </c>
      <c r="P24" s="136">
        <f t="shared" si="10"/>
        <v>66.838999999999999</v>
      </c>
      <c r="Q24" s="283"/>
      <c r="R24" s="244"/>
      <c r="S24" s="244"/>
      <c r="T24" s="244"/>
      <c r="U24" s="244"/>
      <c r="V24" s="244"/>
      <c r="W24" s="3"/>
      <c r="X24" s="3"/>
      <c r="Y24" s="3"/>
    </row>
    <row r="25" spans="1:25" ht="15.75" x14ac:dyDescent="0.25">
      <c r="A25" s="3"/>
      <c r="B25" s="227"/>
      <c r="C25" s="228"/>
      <c r="D25" s="228"/>
      <c r="E25" s="228"/>
      <c r="F25" s="43" t="s">
        <v>23</v>
      </c>
      <c r="G25" s="136">
        <v>425</v>
      </c>
      <c r="H25" s="52">
        <v>3</v>
      </c>
      <c r="I25" s="52">
        <v>3</v>
      </c>
      <c r="J25" s="52">
        <v>3</v>
      </c>
      <c r="K25" s="52">
        <v>3</v>
      </c>
      <c r="L25" s="52">
        <v>3</v>
      </c>
      <c r="M25" s="52">
        <v>3</v>
      </c>
      <c r="N25" s="136">
        <f t="shared" si="8"/>
        <v>1.2749999999999999</v>
      </c>
      <c r="O25" s="136">
        <f t="shared" si="9"/>
        <v>1.2749999999999999</v>
      </c>
      <c r="P25" s="136">
        <f t="shared" si="10"/>
        <v>1.2749999999999999</v>
      </c>
      <c r="Q25" s="284"/>
      <c r="R25" s="245"/>
      <c r="S25" s="245"/>
      <c r="T25" s="245"/>
      <c r="U25" s="245"/>
      <c r="V25" s="245"/>
      <c r="W25" s="3"/>
      <c r="X25" s="3"/>
      <c r="Y25" s="3"/>
    </row>
    <row r="26" spans="1:25" ht="30" x14ac:dyDescent="0.25">
      <c r="A26" s="3"/>
      <c r="B26" s="60" t="s">
        <v>98</v>
      </c>
      <c r="C26" s="59">
        <v>30</v>
      </c>
      <c r="D26" s="59">
        <v>50</v>
      </c>
      <c r="E26" s="59">
        <v>50</v>
      </c>
      <c r="F26" s="60" t="s">
        <v>98</v>
      </c>
      <c r="G26" s="139">
        <v>550</v>
      </c>
      <c r="H26" s="49">
        <v>30</v>
      </c>
      <c r="I26" s="49">
        <v>50</v>
      </c>
      <c r="J26" s="49">
        <v>50</v>
      </c>
      <c r="K26" s="49">
        <v>30</v>
      </c>
      <c r="L26" s="49">
        <v>50</v>
      </c>
      <c r="M26" s="49">
        <v>50</v>
      </c>
      <c r="N26" s="136">
        <f t="shared" si="8"/>
        <v>16.5</v>
      </c>
      <c r="O26" s="136">
        <f t="shared" si="9"/>
        <v>27.5</v>
      </c>
      <c r="P26" s="136">
        <f t="shared" si="10"/>
        <v>27.5</v>
      </c>
      <c r="Q26" s="96">
        <f>SUM(N26)</f>
        <v>16.5</v>
      </c>
      <c r="R26" s="114">
        <f>SUM(O26)</f>
        <v>27.5</v>
      </c>
      <c r="S26" s="114">
        <f>SUM(P26)</f>
        <v>27.5</v>
      </c>
      <c r="T26" s="61">
        <f>Q26*1.5</f>
        <v>24.75</v>
      </c>
      <c r="U26" s="61">
        <f>R26*1.5</f>
        <v>41.25</v>
      </c>
      <c r="V26" s="62">
        <f>S26*1.5</f>
        <v>41.25</v>
      </c>
      <c r="W26" s="3"/>
      <c r="X26" s="3"/>
      <c r="Y26" s="3"/>
    </row>
    <row r="27" spans="1:25" x14ac:dyDescent="0.25">
      <c r="A27" s="234"/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77"/>
      <c r="Q27" s="172">
        <f>SUM(Q10:Q26)</f>
        <v>400.85300000000001</v>
      </c>
      <c r="R27" s="172">
        <f t="shared" ref="R27:V27" si="12">SUM(R10:R26)</f>
        <v>455.83300000000003</v>
      </c>
      <c r="S27" s="172">
        <f t="shared" si="12"/>
        <v>520.697</v>
      </c>
      <c r="T27" s="172">
        <f t="shared" si="12"/>
        <v>603.56642999999997</v>
      </c>
      <c r="U27" s="172">
        <f t="shared" si="12"/>
        <v>686.37373000000002</v>
      </c>
      <c r="V27" s="172">
        <f t="shared" si="12"/>
        <v>784.23833999999999</v>
      </c>
      <c r="W27" s="3"/>
      <c r="X27" s="3"/>
      <c r="Y27" s="3"/>
    </row>
    <row r="28" spans="1:25" x14ac:dyDescent="0.25">
      <c r="A28" s="3"/>
      <c r="B28" s="242" t="s">
        <v>40</v>
      </c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3"/>
      <c r="X28" s="3"/>
      <c r="Y28" s="3"/>
    </row>
    <row r="29" spans="1:25" x14ac:dyDescent="0.25">
      <c r="A29" s="3"/>
      <c r="B29" s="291" t="s">
        <v>126</v>
      </c>
      <c r="C29" s="228" t="s">
        <v>15</v>
      </c>
      <c r="D29" s="228" t="s">
        <v>16</v>
      </c>
      <c r="E29" s="228" t="s">
        <v>17</v>
      </c>
      <c r="F29" s="66" t="s">
        <v>10</v>
      </c>
      <c r="G29" s="136">
        <v>219</v>
      </c>
      <c r="H29" s="139">
        <v>70</v>
      </c>
      <c r="I29" s="49">
        <v>90</v>
      </c>
      <c r="J29" s="49">
        <v>115</v>
      </c>
      <c r="K29" s="49">
        <v>55</v>
      </c>
      <c r="L29" s="49">
        <v>66</v>
      </c>
      <c r="M29" s="49">
        <v>92</v>
      </c>
      <c r="N29" s="136">
        <f>H29*G29/1000</f>
        <v>15.33</v>
      </c>
      <c r="O29" s="136">
        <f>I29*G29/1000</f>
        <v>19.71</v>
      </c>
      <c r="P29" s="136">
        <f>J29*G29/1000</f>
        <v>25.184999999999999</v>
      </c>
      <c r="Q29" s="240">
        <f>SUM(N29:N32)</f>
        <v>22.968</v>
      </c>
      <c r="R29" s="240">
        <f t="shared" ref="R29:S29" si="13">SUM(O29:O32)</f>
        <v>31.182999999999996</v>
      </c>
      <c r="S29" s="240">
        <f t="shared" si="13"/>
        <v>40.413000000000004</v>
      </c>
      <c r="T29" s="240">
        <f>Q29*1.5</f>
        <v>34.451999999999998</v>
      </c>
      <c r="U29" s="240">
        <f>R29*1.5</f>
        <v>46.774499999999996</v>
      </c>
      <c r="V29" s="240">
        <f>S29*1.5</f>
        <v>60.619500000000002</v>
      </c>
      <c r="W29" s="3"/>
      <c r="X29" s="3"/>
      <c r="Y29" s="3"/>
    </row>
    <row r="30" spans="1:25" ht="15.75" x14ac:dyDescent="0.25">
      <c r="A30" s="3"/>
      <c r="B30" s="291"/>
      <c r="C30" s="228"/>
      <c r="D30" s="228"/>
      <c r="E30" s="228"/>
      <c r="F30" s="43" t="s">
        <v>42</v>
      </c>
      <c r="G30" s="136">
        <v>751</v>
      </c>
      <c r="H30" s="139">
        <v>7</v>
      </c>
      <c r="I30" s="49">
        <v>10</v>
      </c>
      <c r="J30" s="49">
        <v>15</v>
      </c>
      <c r="K30" s="49">
        <v>7</v>
      </c>
      <c r="L30" s="49">
        <v>10</v>
      </c>
      <c r="M30" s="49">
        <v>15</v>
      </c>
      <c r="N30" s="136">
        <f t="shared" ref="N30:N32" si="14">H30*G30/1000</f>
        <v>5.2569999999999997</v>
      </c>
      <c r="O30" s="136">
        <f t="shared" ref="O30:O32" si="15">I30*G30/1000</f>
        <v>7.51</v>
      </c>
      <c r="P30" s="136">
        <f t="shared" ref="P30:P32" si="16">J30*G30/1000</f>
        <v>11.265000000000001</v>
      </c>
      <c r="Q30" s="240"/>
      <c r="R30" s="240"/>
      <c r="S30" s="240"/>
      <c r="T30" s="240"/>
      <c r="U30" s="240"/>
      <c r="V30" s="240"/>
      <c r="W30" s="3"/>
      <c r="X30" s="3"/>
      <c r="Y30" s="3"/>
    </row>
    <row r="31" spans="1:25" x14ac:dyDescent="0.25">
      <c r="A31" s="3"/>
      <c r="B31" s="291"/>
      <c r="C31" s="228"/>
      <c r="D31" s="228"/>
      <c r="E31" s="228"/>
      <c r="F31" s="42" t="s">
        <v>12</v>
      </c>
      <c r="G31" s="136">
        <v>791</v>
      </c>
      <c r="H31" s="139">
        <v>3</v>
      </c>
      <c r="I31" s="139">
        <v>5</v>
      </c>
      <c r="J31" s="139">
        <v>5</v>
      </c>
      <c r="K31" s="139">
        <v>3</v>
      </c>
      <c r="L31" s="139">
        <v>5</v>
      </c>
      <c r="M31" s="139">
        <v>5</v>
      </c>
      <c r="N31" s="136">
        <f t="shared" si="14"/>
        <v>2.3730000000000002</v>
      </c>
      <c r="O31" s="136">
        <f t="shared" si="15"/>
        <v>3.9550000000000001</v>
      </c>
      <c r="P31" s="136">
        <f t="shared" si="16"/>
        <v>3.9550000000000001</v>
      </c>
      <c r="Q31" s="240"/>
      <c r="R31" s="240"/>
      <c r="S31" s="240"/>
      <c r="T31" s="240"/>
      <c r="U31" s="240"/>
      <c r="V31" s="240"/>
      <c r="W31" s="3"/>
      <c r="X31" s="3"/>
      <c r="Y31" s="3"/>
    </row>
    <row r="32" spans="1:25" ht="15.75" x14ac:dyDescent="0.25">
      <c r="A32" s="3"/>
      <c r="B32" s="291"/>
      <c r="C32" s="228"/>
      <c r="D32" s="228"/>
      <c r="E32" s="228"/>
      <c r="F32" s="43" t="s">
        <v>19</v>
      </c>
      <c r="G32" s="136">
        <v>80</v>
      </c>
      <c r="H32" s="139">
        <v>0.1</v>
      </c>
      <c r="I32" s="139">
        <v>0.1</v>
      </c>
      <c r="J32" s="139">
        <v>0.1</v>
      </c>
      <c r="K32" s="139">
        <v>0.1</v>
      </c>
      <c r="L32" s="139">
        <v>0.1</v>
      </c>
      <c r="M32" s="139">
        <v>0.1</v>
      </c>
      <c r="N32" s="136">
        <f t="shared" si="14"/>
        <v>8.0000000000000002E-3</v>
      </c>
      <c r="O32" s="136">
        <f t="shared" si="15"/>
        <v>8.0000000000000002E-3</v>
      </c>
      <c r="P32" s="136">
        <f t="shared" si="16"/>
        <v>8.0000000000000002E-3</v>
      </c>
      <c r="Q32" s="240"/>
      <c r="R32" s="240"/>
      <c r="S32" s="240"/>
      <c r="T32" s="240"/>
      <c r="U32" s="240"/>
      <c r="V32" s="240"/>
      <c r="W32" s="3"/>
      <c r="X32" s="3"/>
      <c r="Y32" s="3"/>
    </row>
    <row r="33" spans="1:25" x14ac:dyDescent="0.25">
      <c r="A33" s="3"/>
      <c r="B33" s="227" t="s">
        <v>144</v>
      </c>
      <c r="C33" s="239">
        <v>70</v>
      </c>
      <c r="D33" s="239">
        <v>90</v>
      </c>
      <c r="E33" s="239">
        <v>100</v>
      </c>
      <c r="F33" s="64" t="s">
        <v>136</v>
      </c>
      <c r="G33" s="136">
        <v>5650</v>
      </c>
      <c r="H33" s="49">
        <v>80</v>
      </c>
      <c r="I33" s="49">
        <v>90</v>
      </c>
      <c r="J33" s="49">
        <v>100</v>
      </c>
      <c r="K33" s="49">
        <v>75</v>
      </c>
      <c r="L33" s="49">
        <v>85</v>
      </c>
      <c r="M33" s="49">
        <v>90</v>
      </c>
      <c r="N33" s="136">
        <f t="shared" ref="N33:N49" si="17">H33*G33/1000</f>
        <v>452</v>
      </c>
      <c r="O33" s="136">
        <f t="shared" ref="O33:O49" si="18">I33*G33/1000</f>
        <v>508.5</v>
      </c>
      <c r="P33" s="136">
        <f t="shared" ref="P33:P49" si="19">J33*G33/1000</f>
        <v>565</v>
      </c>
      <c r="Q33" s="240">
        <f>SUM(N33:N38)</f>
        <v>462.78400000000005</v>
      </c>
      <c r="R33" s="240">
        <f t="shared" ref="R33:S33" si="20">SUM(O33:O38)</f>
        <v>524.79</v>
      </c>
      <c r="S33" s="240">
        <f t="shared" si="20"/>
        <v>584.11900000000003</v>
      </c>
      <c r="T33" s="261">
        <f>Q33*1.5</f>
        <v>694.17600000000004</v>
      </c>
      <c r="U33" s="261">
        <f>R33*1.5</f>
        <v>787.18499999999995</v>
      </c>
      <c r="V33" s="261">
        <f>S28*1.5</f>
        <v>0</v>
      </c>
      <c r="W33" s="3"/>
      <c r="X33" s="3"/>
      <c r="Y33" s="3"/>
    </row>
    <row r="34" spans="1:25" x14ac:dyDescent="0.25">
      <c r="A34" s="3"/>
      <c r="B34" s="227"/>
      <c r="C34" s="239"/>
      <c r="D34" s="239"/>
      <c r="E34" s="239"/>
      <c r="F34" s="42" t="s">
        <v>53</v>
      </c>
      <c r="G34" s="136">
        <v>426</v>
      </c>
      <c r="H34" s="139">
        <v>7</v>
      </c>
      <c r="I34" s="139">
        <v>12</v>
      </c>
      <c r="J34" s="52">
        <v>15</v>
      </c>
      <c r="K34" s="139">
        <v>7</v>
      </c>
      <c r="L34" s="139">
        <v>12</v>
      </c>
      <c r="M34" s="52">
        <v>15</v>
      </c>
      <c r="N34" s="136">
        <f t="shared" si="17"/>
        <v>2.9820000000000002</v>
      </c>
      <c r="O34" s="136">
        <f t="shared" si="18"/>
        <v>5.1120000000000001</v>
      </c>
      <c r="P34" s="136">
        <f t="shared" si="19"/>
        <v>6.39</v>
      </c>
      <c r="Q34" s="240"/>
      <c r="R34" s="240"/>
      <c r="S34" s="240"/>
      <c r="T34" s="261"/>
      <c r="U34" s="261"/>
      <c r="V34" s="261"/>
      <c r="W34" s="3"/>
      <c r="X34" s="3"/>
      <c r="Y34" s="3"/>
    </row>
    <row r="35" spans="1:25" x14ac:dyDescent="0.25">
      <c r="A35" s="3"/>
      <c r="B35" s="227"/>
      <c r="C35" s="239"/>
      <c r="D35" s="239"/>
      <c r="E35" s="239"/>
      <c r="F35" s="42" t="s">
        <v>87</v>
      </c>
      <c r="G35" s="136">
        <v>517</v>
      </c>
      <c r="H35" s="139">
        <v>5</v>
      </c>
      <c r="I35" s="139">
        <v>5</v>
      </c>
      <c r="J35" s="52">
        <v>5</v>
      </c>
      <c r="K35" s="139">
        <v>5</v>
      </c>
      <c r="L35" s="139">
        <v>5</v>
      </c>
      <c r="M35" s="52">
        <v>5</v>
      </c>
      <c r="N35" s="136">
        <f t="shared" si="17"/>
        <v>2.585</v>
      </c>
      <c r="O35" s="136">
        <f t="shared" si="18"/>
        <v>2.585</v>
      </c>
      <c r="P35" s="136">
        <f t="shared" si="19"/>
        <v>2.585</v>
      </c>
      <c r="Q35" s="240"/>
      <c r="R35" s="240"/>
      <c r="S35" s="240"/>
      <c r="T35" s="261"/>
      <c r="U35" s="261"/>
      <c r="V35" s="261"/>
      <c r="W35" s="3"/>
      <c r="X35" s="3"/>
      <c r="Y35" s="3"/>
    </row>
    <row r="36" spans="1:25" x14ac:dyDescent="0.25">
      <c r="A36" s="3"/>
      <c r="B36" s="227"/>
      <c r="C36" s="239"/>
      <c r="D36" s="239"/>
      <c r="E36" s="239"/>
      <c r="F36" s="42" t="s">
        <v>11</v>
      </c>
      <c r="G36" s="136">
        <v>204</v>
      </c>
      <c r="H36" s="139">
        <v>7</v>
      </c>
      <c r="I36" s="139">
        <v>12</v>
      </c>
      <c r="J36" s="49">
        <v>15</v>
      </c>
      <c r="K36" s="139">
        <v>5</v>
      </c>
      <c r="L36" s="139">
        <v>10</v>
      </c>
      <c r="M36" s="52">
        <v>12</v>
      </c>
      <c r="N36" s="136">
        <f>H36*G35/1000</f>
        <v>3.6190000000000002</v>
      </c>
      <c r="O36" s="136">
        <f>I36*G35/1000</f>
        <v>6.2039999999999997</v>
      </c>
      <c r="P36" s="136">
        <f>J36*G35/1000</f>
        <v>7.7549999999999999</v>
      </c>
      <c r="Q36" s="240"/>
      <c r="R36" s="240"/>
      <c r="S36" s="240"/>
      <c r="T36" s="261"/>
      <c r="U36" s="261"/>
      <c r="V36" s="261"/>
      <c r="W36" s="3"/>
      <c r="X36" s="3"/>
      <c r="Y36" s="3"/>
    </row>
    <row r="37" spans="1:25" x14ac:dyDescent="0.25">
      <c r="A37" s="3"/>
      <c r="B37" s="227"/>
      <c r="C37" s="239"/>
      <c r="D37" s="239"/>
      <c r="E37" s="239"/>
      <c r="F37" s="42" t="s">
        <v>12</v>
      </c>
      <c r="G37" s="136">
        <v>791</v>
      </c>
      <c r="H37" s="52">
        <v>2</v>
      </c>
      <c r="I37" s="52">
        <v>3</v>
      </c>
      <c r="J37" s="52">
        <v>3</v>
      </c>
      <c r="K37" s="52">
        <v>2</v>
      </c>
      <c r="L37" s="52">
        <v>3</v>
      </c>
      <c r="M37" s="52">
        <v>3</v>
      </c>
      <c r="N37" s="136">
        <f t="shared" si="17"/>
        <v>1.5820000000000001</v>
      </c>
      <c r="O37" s="136">
        <f t="shared" si="18"/>
        <v>2.3730000000000002</v>
      </c>
      <c r="P37" s="136">
        <f t="shared" si="19"/>
        <v>2.3730000000000002</v>
      </c>
      <c r="Q37" s="240"/>
      <c r="R37" s="240"/>
      <c r="S37" s="240"/>
      <c r="T37" s="261"/>
      <c r="U37" s="261"/>
      <c r="V37" s="261"/>
      <c r="W37" s="3"/>
      <c r="X37" s="3"/>
      <c r="Y37" s="3"/>
    </row>
    <row r="38" spans="1:25" ht="15.75" x14ac:dyDescent="0.25">
      <c r="A38" s="3"/>
      <c r="B38" s="227"/>
      <c r="C38" s="239"/>
      <c r="D38" s="239"/>
      <c r="E38" s="239"/>
      <c r="F38" s="43" t="s">
        <v>19</v>
      </c>
      <c r="G38" s="136">
        <v>80</v>
      </c>
      <c r="H38" s="52">
        <v>0.2</v>
      </c>
      <c r="I38" s="52">
        <v>0.2</v>
      </c>
      <c r="J38" s="52">
        <v>0.2</v>
      </c>
      <c r="K38" s="52">
        <v>0.2</v>
      </c>
      <c r="L38" s="52">
        <v>0.2</v>
      </c>
      <c r="M38" s="52">
        <v>0.2</v>
      </c>
      <c r="N38" s="136">
        <f t="shared" si="17"/>
        <v>1.6E-2</v>
      </c>
      <c r="O38" s="136">
        <f t="shared" si="18"/>
        <v>1.6E-2</v>
      </c>
      <c r="P38" s="136">
        <f t="shared" si="19"/>
        <v>1.6E-2</v>
      </c>
      <c r="Q38" s="240"/>
      <c r="R38" s="240"/>
      <c r="S38" s="240"/>
      <c r="T38" s="261"/>
      <c r="U38" s="261"/>
      <c r="V38" s="261"/>
      <c r="W38" s="3"/>
      <c r="X38" s="3"/>
      <c r="Y38" s="3"/>
    </row>
    <row r="39" spans="1:25" ht="15.75" x14ac:dyDescent="0.25">
      <c r="A39" s="3"/>
      <c r="B39" s="227" t="s">
        <v>84</v>
      </c>
      <c r="C39" s="239">
        <v>20</v>
      </c>
      <c r="D39" s="239">
        <v>20</v>
      </c>
      <c r="E39" s="239">
        <v>20</v>
      </c>
      <c r="F39" s="43" t="s">
        <v>68</v>
      </c>
      <c r="G39" s="136">
        <v>2103</v>
      </c>
      <c r="H39" s="52">
        <v>10</v>
      </c>
      <c r="I39" s="52">
        <v>10</v>
      </c>
      <c r="J39" s="52">
        <v>10</v>
      </c>
      <c r="K39" s="52">
        <v>10</v>
      </c>
      <c r="L39" s="52">
        <v>10</v>
      </c>
      <c r="M39" s="52">
        <v>10</v>
      </c>
      <c r="N39" s="136">
        <f t="shared" si="17"/>
        <v>21.03</v>
      </c>
      <c r="O39" s="136">
        <f t="shared" si="18"/>
        <v>21.03</v>
      </c>
      <c r="P39" s="136">
        <f t="shared" si="19"/>
        <v>21.03</v>
      </c>
      <c r="Q39" s="240">
        <f>SUM(N39:N41)</f>
        <v>30.594000000000001</v>
      </c>
      <c r="R39" s="240">
        <f t="shared" ref="R39:S39" si="21">SUM(O39:O41)</f>
        <v>30.594000000000001</v>
      </c>
      <c r="S39" s="240">
        <f t="shared" si="21"/>
        <v>30.594000000000001</v>
      </c>
      <c r="T39" s="261">
        <f>Q39*1.5</f>
        <v>45.891000000000005</v>
      </c>
      <c r="U39" s="261">
        <f>R39*1.5</f>
        <v>45.891000000000005</v>
      </c>
      <c r="V39" s="261">
        <f>S39*1.5</f>
        <v>45.891000000000005</v>
      </c>
      <c r="W39" s="3"/>
      <c r="X39" s="3"/>
      <c r="Y39" s="3"/>
    </row>
    <row r="40" spans="1:25" ht="15.75" x14ac:dyDescent="0.25">
      <c r="A40" s="3"/>
      <c r="B40" s="227"/>
      <c r="C40" s="239"/>
      <c r="D40" s="239"/>
      <c r="E40" s="239"/>
      <c r="F40" s="43" t="s">
        <v>67</v>
      </c>
      <c r="G40" s="136">
        <v>222</v>
      </c>
      <c r="H40" s="52">
        <v>2</v>
      </c>
      <c r="I40" s="52">
        <v>2</v>
      </c>
      <c r="J40" s="52">
        <v>2</v>
      </c>
      <c r="K40" s="52">
        <v>2</v>
      </c>
      <c r="L40" s="52">
        <v>2</v>
      </c>
      <c r="M40" s="52">
        <v>2</v>
      </c>
      <c r="N40" s="136">
        <f t="shared" si="17"/>
        <v>0.44400000000000001</v>
      </c>
      <c r="O40" s="136">
        <f t="shared" si="18"/>
        <v>0.44400000000000001</v>
      </c>
      <c r="P40" s="136">
        <f t="shared" si="19"/>
        <v>0.44400000000000001</v>
      </c>
      <c r="Q40" s="240"/>
      <c r="R40" s="240"/>
      <c r="S40" s="240"/>
      <c r="T40" s="261"/>
      <c r="U40" s="261"/>
      <c r="V40" s="261"/>
      <c r="W40" s="3"/>
      <c r="X40" s="3"/>
      <c r="Y40" s="3"/>
    </row>
    <row r="41" spans="1:25" ht="15.75" x14ac:dyDescent="0.25">
      <c r="A41" s="3"/>
      <c r="B41" s="227"/>
      <c r="C41" s="239"/>
      <c r="D41" s="239"/>
      <c r="E41" s="239"/>
      <c r="F41" s="43" t="s">
        <v>14</v>
      </c>
      <c r="G41" s="136">
        <v>4560</v>
      </c>
      <c r="H41" s="52">
        <v>2</v>
      </c>
      <c r="I41" s="52">
        <v>2</v>
      </c>
      <c r="J41" s="52">
        <v>2</v>
      </c>
      <c r="K41" s="52">
        <v>2</v>
      </c>
      <c r="L41" s="52">
        <v>2</v>
      </c>
      <c r="M41" s="52">
        <v>2</v>
      </c>
      <c r="N41" s="136">
        <f t="shared" si="17"/>
        <v>9.1199999999999992</v>
      </c>
      <c r="O41" s="136">
        <f t="shared" si="18"/>
        <v>9.1199999999999992</v>
      </c>
      <c r="P41" s="136">
        <f t="shared" si="19"/>
        <v>9.1199999999999992</v>
      </c>
      <c r="Q41" s="240"/>
      <c r="R41" s="240"/>
      <c r="S41" s="240"/>
      <c r="T41" s="261"/>
      <c r="U41" s="261"/>
      <c r="V41" s="261"/>
      <c r="W41" s="3"/>
      <c r="X41" s="3"/>
      <c r="Y41" s="3"/>
    </row>
    <row r="42" spans="1:25" ht="15" customHeight="1" x14ac:dyDescent="0.25">
      <c r="A42" s="3"/>
      <c r="B42" s="227" t="s">
        <v>127</v>
      </c>
      <c r="C42" s="239">
        <v>130</v>
      </c>
      <c r="D42" s="239">
        <v>150</v>
      </c>
      <c r="E42" s="239">
        <v>180</v>
      </c>
      <c r="F42" s="53" t="s">
        <v>128</v>
      </c>
      <c r="G42" s="136">
        <v>435</v>
      </c>
      <c r="H42" s="52">
        <v>30</v>
      </c>
      <c r="I42" s="52">
        <v>38</v>
      </c>
      <c r="J42" s="52">
        <v>45</v>
      </c>
      <c r="K42" s="52">
        <v>30</v>
      </c>
      <c r="L42" s="52">
        <v>38</v>
      </c>
      <c r="M42" s="52">
        <v>45</v>
      </c>
      <c r="N42" s="136">
        <f t="shared" ref="N42:N47" si="22">H42*G42/1000</f>
        <v>13.05</v>
      </c>
      <c r="O42" s="136">
        <f t="shared" ref="O42:O47" si="23">I42*G42/1000</f>
        <v>16.53</v>
      </c>
      <c r="P42" s="136">
        <f t="shared" ref="P42:P47" si="24">J42*G42/1000</f>
        <v>19.574999999999999</v>
      </c>
      <c r="Q42" s="240">
        <f>SUM(N42:N46)</f>
        <v>43.966000000000001</v>
      </c>
      <c r="R42" s="240">
        <f>SUM(O41:O46)</f>
        <v>67.189000000000007</v>
      </c>
      <c r="S42" s="240">
        <f>SUM(P42:P46)</f>
        <v>71.737000000000009</v>
      </c>
      <c r="T42" s="261">
        <f>Q42*1.5</f>
        <v>65.948999999999998</v>
      </c>
      <c r="U42" s="261">
        <f>R42*1.5</f>
        <v>100.7835</v>
      </c>
      <c r="V42" s="261">
        <f>S42*1.5</f>
        <v>107.60550000000001</v>
      </c>
      <c r="W42" s="3"/>
      <c r="X42" s="3"/>
      <c r="Y42" s="3"/>
    </row>
    <row r="43" spans="1:25" ht="15" customHeight="1" x14ac:dyDescent="0.25">
      <c r="A43" s="3"/>
      <c r="B43" s="227"/>
      <c r="C43" s="239"/>
      <c r="D43" s="239"/>
      <c r="E43" s="239"/>
      <c r="F43" s="53" t="s">
        <v>26</v>
      </c>
      <c r="G43" s="136">
        <v>219</v>
      </c>
      <c r="H43" s="52">
        <v>60</v>
      </c>
      <c r="I43" s="52">
        <v>65</v>
      </c>
      <c r="J43" s="52">
        <v>70</v>
      </c>
      <c r="K43" s="52">
        <v>54</v>
      </c>
      <c r="L43" s="52">
        <v>59</v>
      </c>
      <c r="M43" s="52">
        <v>66</v>
      </c>
      <c r="N43" s="136">
        <f t="shared" si="22"/>
        <v>13.14</v>
      </c>
      <c r="O43" s="136">
        <f t="shared" si="23"/>
        <v>14.234999999999999</v>
      </c>
      <c r="P43" s="136">
        <f t="shared" si="24"/>
        <v>15.33</v>
      </c>
      <c r="Q43" s="240"/>
      <c r="R43" s="240"/>
      <c r="S43" s="240"/>
      <c r="T43" s="261"/>
      <c r="U43" s="261"/>
      <c r="V43" s="261"/>
      <c r="W43" s="3"/>
      <c r="X43" s="3"/>
      <c r="Y43" s="3"/>
    </row>
    <row r="44" spans="1:25" ht="15" customHeight="1" x14ac:dyDescent="0.25">
      <c r="A44" s="3"/>
      <c r="B44" s="227"/>
      <c r="C44" s="239"/>
      <c r="D44" s="239"/>
      <c r="E44" s="239"/>
      <c r="F44" s="42" t="s">
        <v>11</v>
      </c>
      <c r="G44" s="136">
        <v>204</v>
      </c>
      <c r="H44" s="139">
        <v>20</v>
      </c>
      <c r="I44" s="139">
        <v>22</v>
      </c>
      <c r="J44" s="139">
        <v>24</v>
      </c>
      <c r="K44" s="139">
        <v>18</v>
      </c>
      <c r="L44" s="139">
        <v>20</v>
      </c>
      <c r="M44" s="139">
        <v>22</v>
      </c>
      <c r="N44" s="136">
        <f t="shared" si="22"/>
        <v>4.08</v>
      </c>
      <c r="O44" s="136">
        <f t="shared" si="23"/>
        <v>4.4880000000000004</v>
      </c>
      <c r="P44" s="136">
        <f t="shared" si="24"/>
        <v>4.8959999999999999</v>
      </c>
      <c r="Q44" s="240"/>
      <c r="R44" s="240"/>
      <c r="S44" s="240"/>
      <c r="T44" s="261"/>
      <c r="U44" s="261"/>
      <c r="V44" s="261"/>
      <c r="W44" s="3"/>
      <c r="X44" s="3"/>
      <c r="Y44" s="3"/>
    </row>
    <row r="45" spans="1:25" x14ac:dyDescent="0.25">
      <c r="A45" s="3"/>
      <c r="B45" s="227"/>
      <c r="C45" s="239"/>
      <c r="D45" s="239"/>
      <c r="E45" s="239"/>
      <c r="F45" s="55" t="s">
        <v>14</v>
      </c>
      <c r="G45" s="56">
        <v>4560</v>
      </c>
      <c r="H45" s="49">
        <v>3</v>
      </c>
      <c r="I45" s="49">
        <v>5</v>
      </c>
      <c r="J45" s="49">
        <v>7</v>
      </c>
      <c r="K45" s="49">
        <v>3</v>
      </c>
      <c r="L45" s="49">
        <v>5</v>
      </c>
      <c r="M45" s="49">
        <v>7</v>
      </c>
      <c r="N45" s="136">
        <f t="shared" si="22"/>
        <v>13.68</v>
      </c>
      <c r="O45" s="136">
        <f t="shared" si="23"/>
        <v>22.8</v>
      </c>
      <c r="P45" s="136">
        <f t="shared" si="24"/>
        <v>31.92</v>
      </c>
      <c r="Q45" s="240"/>
      <c r="R45" s="240"/>
      <c r="S45" s="240"/>
      <c r="T45" s="261"/>
      <c r="U45" s="261"/>
      <c r="V45" s="261"/>
      <c r="W45" s="3"/>
      <c r="X45" s="3"/>
      <c r="Y45" s="3"/>
    </row>
    <row r="46" spans="1:25" ht="15.75" x14ac:dyDescent="0.25">
      <c r="A46" s="3"/>
      <c r="B46" s="227"/>
      <c r="C46" s="239"/>
      <c r="D46" s="239"/>
      <c r="E46" s="239"/>
      <c r="F46" s="53" t="s">
        <v>19</v>
      </c>
      <c r="G46" s="136">
        <v>80</v>
      </c>
      <c r="H46" s="52">
        <v>0.2</v>
      </c>
      <c r="I46" s="52">
        <v>0.2</v>
      </c>
      <c r="J46" s="52">
        <v>0.2</v>
      </c>
      <c r="K46" s="52">
        <v>0.2</v>
      </c>
      <c r="L46" s="52">
        <v>0.2</v>
      </c>
      <c r="M46" s="52">
        <v>0.2</v>
      </c>
      <c r="N46" s="136">
        <f t="shared" si="22"/>
        <v>1.6E-2</v>
      </c>
      <c r="O46" s="136">
        <f t="shared" si="23"/>
        <v>1.6E-2</v>
      </c>
      <c r="P46" s="136">
        <f t="shared" si="24"/>
        <v>1.6E-2</v>
      </c>
      <c r="Q46" s="240"/>
      <c r="R46" s="240"/>
      <c r="S46" s="240"/>
      <c r="T46" s="261"/>
      <c r="U46" s="261"/>
      <c r="V46" s="261"/>
      <c r="W46" s="3"/>
      <c r="X46" s="3"/>
      <c r="Y46" s="3"/>
    </row>
    <row r="47" spans="1:25" ht="15.75" x14ac:dyDescent="0.25">
      <c r="A47" s="3"/>
      <c r="B47" s="65" t="s">
        <v>58</v>
      </c>
      <c r="C47" s="57">
        <v>120</v>
      </c>
      <c r="D47" s="57">
        <v>120</v>
      </c>
      <c r="E47" s="57">
        <v>120</v>
      </c>
      <c r="F47" s="43" t="s">
        <v>42</v>
      </c>
      <c r="G47" s="136">
        <v>751</v>
      </c>
      <c r="H47" s="49">
        <v>150</v>
      </c>
      <c r="I47" s="49">
        <v>150</v>
      </c>
      <c r="J47" s="49">
        <v>150</v>
      </c>
      <c r="K47" s="49">
        <v>120</v>
      </c>
      <c r="L47" s="49">
        <v>120</v>
      </c>
      <c r="M47" s="49">
        <v>120</v>
      </c>
      <c r="N47" s="136">
        <f t="shared" si="22"/>
        <v>112.65</v>
      </c>
      <c r="O47" s="136">
        <f t="shared" si="23"/>
        <v>112.65</v>
      </c>
      <c r="P47" s="136">
        <f t="shared" si="24"/>
        <v>112.65</v>
      </c>
      <c r="Q47" s="136">
        <f>SUM(N47)</f>
        <v>112.65</v>
      </c>
      <c r="R47" s="136">
        <f>SUM(O47)</f>
        <v>112.65</v>
      </c>
      <c r="S47" s="136">
        <f>SUM(P47)</f>
        <v>112.65</v>
      </c>
      <c r="T47" s="137">
        <f t="shared" ref="T47:V48" si="25">Q47*1.5</f>
        <v>168.97500000000002</v>
      </c>
      <c r="U47" s="137">
        <f t="shared" si="25"/>
        <v>168.97500000000002</v>
      </c>
      <c r="V47" s="137">
        <f t="shared" si="25"/>
        <v>168.97500000000002</v>
      </c>
      <c r="W47" s="3"/>
      <c r="X47" s="3"/>
      <c r="Y47" s="3"/>
    </row>
    <row r="48" spans="1:25" x14ac:dyDescent="0.25">
      <c r="A48" s="3"/>
      <c r="B48" s="227" t="s">
        <v>34</v>
      </c>
      <c r="C48" s="239">
        <v>200</v>
      </c>
      <c r="D48" s="239">
        <v>200</v>
      </c>
      <c r="E48" s="239">
        <v>200</v>
      </c>
      <c r="F48" s="66" t="s">
        <v>35</v>
      </c>
      <c r="G48" s="136">
        <v>630</v>
      </c>
      <c r="H48" s="139">
        <v>20</v>
      </c>
      <c r="I48" s="139">
        <v>20</v>
      </c>
      <c r="J48" s="139">
        <v>20</v>
      </c>
      <c r="K48" s="139">
        <v>20</v>
      </c>
      <c r="L48" s="139">
        <v>20</v>
      </c>
      <c r="M48" s="139">
        <v>20</v>
      </c>
      <c r="N48" s="136">
        <f t="shared" si="17"/>
        <v>12.6</v>
      </c>
      <c r="O48" s="136">
        <f t="shared" si="18"/>
        <v>12.6</v>
      </c>
      <c r="P48" s="136">
        <f t="shared" si="19"/>
        <v>12.6</v>
      </c>
      <c r="Q48" s="240">
        <f>SUM(N48:N49)</f>
        <v>13.875</v>
      </c>
      <c r="R48" s="240">
        <f t="shared" ref="R48:S48" si="26">SUM(O48:O49)</f>
        <v>13.875</v>
      </c>
      <c r="S48" s="240">
        <f t="shared" si="26"/>
        <v>13.875</v>
      </c>
      <c r="T48" s="240">
        <f t="shared" si="25"/>
        <v>20.8125</v>
      </c>
      <c r="U48" s="240">
        <f t="shared" si="25"/>
        <v>20.8125</v>
      </c>
      <c r="V48" s="240">
        <f t="shared" si="25"/>
        <v>20.8125</v>
      </c>
      <c r="W48" s="3"/>
      <c r="X48" s="3"/>
      <c r="Y48" s="3"/>
    </row>
    <row r="49" spans="1:25" x14ac:dyDescent="0.25">
      <c r="A49" s="3"/>
      <c r="B49" s="227"/>
      <c r="C49" s="239"/>
      <c r="D49" s="239"/>
      <c r="E49" s="239"/>
      <c r="F49" s="67" t="s">
        <v>23</v>
      </c>
      <c r="G49" s="136">
        <v>425</v>
      </c>
      <c r="H49" s="49">
        <v>3</v>
      </c>
      <c r="I49" s="49">
        <v>3</v>
      </c>
      <c r="J49" s="49">
        <v>3</v>
      </c>
      <c r="K49" s="49">
        <v>3</v>
      </c>
      <c r="L49" s="49">
        <v>3</v>
      </c>
      <c r="M49" s="49">
        <v>3</v>
      </c>
      <c r="N49" s="136">
        <f t="shared" si="17"/>
        <v>1.2749999999999999</v>
      </c>
      <c r="O49" s="136">
        <f t="shared" si="18"/>
        <v>1.2749999999999999</v>
      </c>
      <c r="P49" s="136">
        <f t="shared" si="19"/>
        <v>1.2749999999999999</v>
      </c>
      <c r="Q49" s="240"/>
      <c r="R49" s="240"/>
      <c r="S49" s="240"/>
      <c r="T49" s="240"/>
      <c r="U49" s="240"/>
      <c r="V49" s="240"/>
      <c r="W49" s="3"/>
      <c r="X49" s="3"/>
      <c r="Y49" s="3"/>
    </row>
    <row r="50" spans="1:25" ht="30" x14ac:dyDescent="0.25">
      <c r="A50" s="3"/>
      <c r="B50" s="60" t="s">
        <v>98</v>
      </c>
      <c r="C50" s="59">
        <v>30</v>
      </c>
      <c r="D50" s="59">
        <v>50</v>
      </c>
      <c r="E50" s="59">
        <v>50</v>
      </c>
      <c r="F50" s="60" t="s">
        <v>98</v>
      </c>
      <c r="G50" s="139">
        <v>550</v>
      </c>
      <c r="H50" s="49">
        <v>30</v>
      </c>
      <c r="I50" s="49">
        <v>50</v>
      </c>
      <c r="J50" s="49">
        <v>50</v>
      </c>
      <c r="K50" s="49">
        <v>30</v>
      </c>
      <c r="L50" s="49">
        <v>50</v>
      </c>
      <c r="M50" s="49">
        <v>50</v>
      </c>
      <c r="N50" s="136">
        <f>H50*G50/1000</f>
        <v>16.5</v>
      </c>
      <c r="O50" s="136">
        <f>I50*G50/1000</f>
        <v>27.5</v>
      </c>
      <c r="P50" s="136">
        <f>J50*G50/1000</f>
        <v>27.5</v>
      </c>
      <c r="Q50" s="136">
        <f>SUM(N50)</f>
        <v>16.5</v>
      </c>
      <c r="R50" s="136">
        <f t="shared" ref="R50:S50" si="27">SUM(O50)</f>
        <v>27.5</v>
      </c>
      <c r="S50" s="136">
        <f t="shared" si="27"/>
        <v>27.5</v>
      </c>
      <c r="T50" s="137">
        <f>Q50*1.5</f>
        <v>24.75</v>
      </c>
      <c r="U50" s="137">
        <f>R50*1.5</f>
        <v>41.25</v>
      </c>
      <c r="V50" s="137">
        <f>S50*1.5</f>
        <v>41.25</v>
      </c>
      <c r="W50" s="3"/>
      <c r="X50" s="3"/>
      <c r="Y50" s="3"/>
    </row>
    <row r="51" spans="1:25" x14ac:dyDescent="0.25">
      <c r="A51" s="234"/>
      <c r="B51" s="234"/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173"/>
      <c r="O51" s="173"/>
      <c r="P51" s="174"/>
      <c r="Q51" s="172">
        <f>SUM(Q29:Q50)</f>
        <v>703.3370000000001</v>
      </c>
      <c r="R51" s="172">
        <f>SUM(R29:R50)</f>
        <v>807.78099999999995</v>
      </c>
      <c r="S51" s="172">
        <f>SUM(S29:S50)</f>
        <v>880.88800000000003</v>
      </c>
      <c r="T51" s="172">
        <f>SUM(T29:T50)</f>
        <v>1055.0055</v>
      </c>
      <c r="U51" s="172">
        <f t="shared" ref="U51:V51" si="28">SUM(U29:U50)</f>
        <v>1211.6714999999999</v>
      </c>
      <c r="V51" s="172">
        <f t="shared" si="28"/>
        <v>445.15350000000001</v>
      </c>
      <c r="W51" s="3"/>
      <c r="X51" s="3"/>
      <c r="Y51" s="3"/>
    </row>
    <row r="52" spans="1:25" x14ac:dyDescent="0.25">
      <c r="A52" s="3"/>
      <c r="B52" s="242" t="s">
        <v>24</v>
      </c>
      <c r="C52" s="242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3"/>
      <c r="X52" s="3"/>
      <c r="Y52" s="3"/>
    </row>
    <row r="53" spans="1:25" x14ac:dyDescent="0.25">
      <c r="A53" s="3"/>
      <c r="B53" s="241" t="s">
        <v>92</v>
      </c>
      <c r="C53" s="241">
        <v>60</v>
      </c>
      <c r="D53" s="241">
        <v>80</v>
      </c>
      <c r="E53" s="241">
        <v>100</v>
      </c>
      <c r="F53" s="143" t="s">
        <v>93</v>
      </c>
      <c r="G53" s="142">
        <v>409</v>
      </c>
      <c r="H53" s="142">
        <v>30</v>
      </c>
      <c r="I53" s="142">
        <v>40</v>
      </c>
      <c r="J53" s="142">
        <v>48</v>
      </c>
      <c r="K53" s="142">
        <v>26</v>
      </c>
      <c r="L53" s="142">
        <v>29</v>
      </c>
      <c r="M53" s="142">
        <v>31</v>
      </c>
      <c r="N53" s="136">
        <f t="shared" ref="N53:N56" si="29">H53*G53/1000</f>
        <v>12.27</v>
      </c>
      <c r="O53" s="136">
        <f t="shared" ref="O53:O56" si="30">I53*G53/1000</f>
        <v>16.36</v>
      </c>
      <c r="P53" s="136">
        <f t="shared" ref="P53:P56" si="31">J53*G53/1000</f>
        <v>19.632000000000001</v>
      </c>
      <c r="Q53" s="240">
        <f>SUM(N53:N56)</f>
        <v>28.026</v>
      </c>
      <c r="R53" s="240">
        <f t="shared" ref="R53:S53" si="32">SUM(O53:O56)</f>
        <v>38.275999999999996</v>
      </c>
      <c r="S53" s="240">
        <f t="shared" si="32"/>
        <v>46.278999999999996</v>
      </c>
      <c r="T53" s="261">
        <f>Q53*1.5</f>
        <v>42.039000000000001</v>
      </c>
      <c r="U53" s="261">
        <f>R53*1.5</f>
        <v>57.413999999999994</v>
      </c>
      <c r="V53" s="261">
        <f>S53*1.5</f>
        <v>69.418499999999995</v>
      </c>
      <c r="W53" s="3"/>
      <c r="X53" s="3"/>
      <c r="Y53" s="3"/>
    </row>
    <row r="54" spans="1:25" x14ac:dyDescent="0.25">
      <c r="A54" s="3"/>
      <c r="B54" s="242"/>
      <c r="C54" s="241"/>
      <c r="D54" s="241"/>
      <c r="E54" s="241"/>
      <c r="F54" s="143" t="s">
        <v>26</v>
      </c>
      <c r="G54" s="142">
        <v>219</v>
      </c>
      <c r="H54" s="142">
        <v>17</v>
      </c>
      <c r="I54" s="142">
        <v>19</v>
      </c>
      <c r="J54" s="142">
        <v>28</v>
      </c>
      <c r="K54" s="142">
        <v>13</v>
      </c>
      <c r="L54" s="142">
        <v>14</v>
      </c>
      <c r="M54" s="142">
        <v>22</v>
      </c>
      <c r="N54" s="136">
        <f t="shared" si="29"/>
        <v>3.7229999999999999</v>
      </c>
      <c r="O54" s="136">
        <f t="shared" si="30"/>
        <v>4.1609999999999996</v>
      </c>
      <c r="P54" s="136">
        <f t="shared" si="31"/>
        <v>6.1319999999999997</v>
      </c>
      <c r="Q54" s="240"/>
      <c r="R54" s="240"/>
      <c r="S54" s="240"/>
      <c r="T54" s="261"/>
      <c r="U54" s="261"/>
      <c r="V54" s="261"/>
      <c r="W54" s="3"/>
      <c r="X54" s="3"/>
      <c r="Y54" s="3"/>
    </row>
    <row r="55" spans="1:25" x14ac:dyDescent="0.25">
      <c r="A55" s="3"/>
      <c r="B55" s="242"/>
      <c r="C55" s="241"/>
      <c r="D55" s="241"/>
      <c r="E55" s="241"/>
      <c r="F55" s="143" t="s">
        <v>31</v>
      </c>
      <c r="G55" s="142">
        <v>276</v>
      </c>
      <c r="H55" s="142">
        <v>35</v>
      </c>
      <c r="I55" s="142">
        <v>50</v>
      </c>
      <c r="J55" s="142">
        <v>60</v>
      </c>
      <c r="K55" s="142">
        <v>28</v>
      </c>
      <c r="L55" s="142">
        <v>33</v>
      </c>
      <c r="M55" s="142">
        <v>42</v>
      </c>
      <c r="N55" s="136">
        <f t="shared" si="29"/>
        <v>9.66</v>
      </c>
      <c r="O55" s="136">
        <f t="shared" si="30"/>
        <v>13.8</v>
      </c>
      <c r="P55" s="136">
        <f t="shared" si="31"/>
        <v>16.559999999999999</v>
      </c>
      <c r="Q55" s="240"/>
      <c r="R55" s="240"/>
      <c r="S55" s="240"/>
      <c r="T55" s="261"/>
      <c r="U55" s="261"/>
      <c r="V55" s="261"/>
      <c r="W55" s="3"/>
      <c r="X55" s="3"/>
      <c r="Y55" s="3"/>
    </row>
    <row r="56" spans="1:25" x14ac:dyDescent="0.25">
      <c r="A56" s="3"/>
      <c r="B56" s="242"/>
      <c r="C56" s="241"/>
      <c r="D56" s="241"/>
      <c r="E56" s="241"/>
      <c r="F56" s="55" t="s">
        <v>12</v>
      </c>
      <c r="G56" s="136">
        <v>791</v>
      </c>
      <c r="H56" s="142">
        <v>3</v>
      </c>
      <c r="I56" s="142">
        <v>5</v>
      </c>
      <c r="J56" s="142">
        <v>5</v>
      </c>
      <c r="K56" s="142">
        <v>3</v>
      </c>
      <c r="L56" s="142">
        <v>5</v>
      </c>
      <c r="M56" s="142">
        <v>5</v>
      </c>
      <c r="N56" s="136">
        <f t="shared" si="29"/>
        <v>2.3730000000000002</v>
      </c>
      <c r="O56" s="136">
        <f t="shared" si="30"/>
        <v>3.9550000000000001</v>
      </c>
      <c r="P56" s="136">
        <f t="shared" si="31"/>
        <v>3.9550000000000001</v>
      </c>
      <c r="Q56" s="240"/>
      <c r="R56" s="240"/>
      <c r="S56" s="240"/>
      <c r="T56" s="261"/>
      <c r="U56" s="261"/>
      <c r="V56" s="261"/>
      <c r="W56" s="3"/>
      <c r="X56" s="3"/>
      <c r="Y56" s="3"/>
    </row>
    <row r="57" spans="1:25" x14ac:dyDescent="0.25">
      <c r="A57" s="3"/>
      <c r="B57" s="227" t="s">
        <v>102</v>
      </c>
      <c r="C57" s="228" t="s">
        <v>37</v>
      </c>
      <c r="D57" s="228" t="s">
        <v>39</v>
      </c>
      <c r="E57" s="228" t="s">
        <v>101</v>
      </c>
      <c r="F57" s="72" t="s">
        <v>44</v>
      </c>
      <c r="G57" s="136">
        <v>1900</v>
      </c>
      <c r="H57" s="49">
        <v>50</v>
      </c>
      <c r="I57" s="49">
        <v>65</v>
      </c>
      <c r="J57" s="49">
        <v>80</v>
      </c>
      <c r="K57" s="49">
        <v>47</v>
      </c>
      <c r="L57" s="49">
        <v>58</v>
      </c>
      <c r="M57" s="49">
        <v>69</v>
      </c>
      <c r="N57" s="136">
        <f t="shared" ref="N57:N75" si="33">H57*G57/1000</f>
        <v>95</v>
      </c>
      <c r="O57" s="136">
        <f t="shared" ref="O57:O76" si="34">I57*G57/1000</f>
        <v>123.5</v>
      </c>
      <c r="P57" s="136">
        <f t="shared" ref="P57:P73" si="35">J57*G57/1000</f>
        <v>152</v>
      </c>
      <c r="Q57" s="240">
        <f>SUM(N57:N62)</f>
        <v>112.30999999999999</v>
      </c>
      <c r="R57" s="240">
        <f>SUM(O57:O62)</f>
        <v>145.18700000000001</v>
      </c>
      <c r="S57" s="240">
        <f>SUM(P57:P62)</f>
        <v>178.07900000000001</v>
      </c>
      <c r="T57" s="240">
        <f>(Q57*1.5)</f>
        <v>168.46499999999997</v>
      </c>
      <c r="U57" s="240">
        <f>(R57*1.5)</f>
        <v>217.78050000000002</v>
      </c>
      <c r="V57" s="240">
        <f>(S57*1.5)</f>
        <v>267.11850000000004</v>
      </c>
      <c r="W57" s="3"/>
      <c r="X57" s="3"/>
      <c r="Y57" s="3"/>
    </row>
    <row r="58" spans="1:25" x14ac:dyDescent="0.25">
      <c r="A58" s="3"/>
      <c r="B58" s="227"/>
      <c r="C58" s="228"/>
      <c r="D58" s="228"/>
      <c r="E58" s="228"/>
      <c r="F58" s="42" t="s">
        <v>43</v>
      </c>
      <c r="G58" s="136">
        <v>632</v>
      </c>
      <c r="H58" s="49">
        <v>16</v>
      </c>
      <c r="I58" s="49">
        <v>20</v>
      </c>
      <c r="J58" s="49">
        <v>24</v>
      </c>
      <c r="K58" s="49">
        <v>16</v>
      </c>
      <c r="L58" s="49">
        <v>20</v>
      </c>
      <c r="M58" s="49">
        <v>24</v>
      </c>
      <c r="N58" s="136">
        <f t="shared" si="33"/>
        <v>10.112</v>
      </c>
      <c r="O58" s="136">
        <f t="shared" si="34"/>
        <v>12.64</v>
      </c>
      <c r="P58" s="136">
        <f t="shared" si="35"/>
        <v>15.167999999999999</v>
      </c>
      <c r="Q58" s="240"/>
      <c r="R58" s="240"/>
      <c r="S58" s="240"/>
      <c r="T58" s="240"/>
      <c r="U58" s="240"/>
      <c r="V58" s="240"/>
      <c r="W58" s="3"/>
      <c r="X58" s="3"/>
      <c r="Y58" s="3"/>
    </row>
    <row r="59" spans="1:25" x14ac:dyDescent="0.25">
      <c r="A59" s="3"/>
      <c r="B59" s="227"/>
      <c r="C59" s="228"/>
      <c r="D59" s="228"/>
      <c r="E59" s="228"/>
      <c r="F59" s="42" t="s">
        <v>12</v>
      </c>
      <c r="G59" s="136">
        <v>791</v>
      </c>
      <c r="H59" s="49">
        <v>4</v>
      </c>
      <c r="I59" s="49">
        <v>5</v>
      </c>
      <c r="J59" s="49">
        <v>6</v>
      </c>
      <c r="K59" s="49">
        <v>4</v>
      </c>
      <c r="L59" s="49">
        <v>5</v>
      </c>
      <c r="M59" s="49">
        <v>6</v>
      </c>
      <c r="N59" s="136">
        <f t="shared" si="33"/>
        <v>3.1640000000000001</v>
      </c>
      <c r="O59" s="136">
        <f t="shared" si="34"/>
        <v>3.9550000000000001</v>
      </c>
      <c r="P59" s="136">
        <f t="shared" si="35"/>
        <v>4.7460000000000004</v>
      </c>
      <c r="Q59" s="240"/>
      <c r="R59" s="240"/>
      <c r="S59" s="240"/>
      <c r="T59" s="240"/>
      <c r="U59" s="240"/>
      <c r="V59" s="240"/>
      <c r="W59" s="3"/>
      <c r="X59" s="3"/>
      <c r="Y59" s="3"/>
    </row>
    <row r="60" spans="1:25" x14ac:dyDescent="0.25">
      <c r="A60" s="3"/>
      <c r="B60" s="227"/>
      <c r="C60" s="228"/>
      <c r="D60" s="228"/>
      <c r="E60" s="228"/>
      <c r="F60" s="42" t="s">
        <v>10</v>
      </c>
      <c r="G60" s="136">
        <v>219</v>
      </c>
      <c r="H60" s="49">
        <v>10</v>
      </c>
      <c r="I60" s="49">
        <v>12</v>
      </c>
      <c r="J60" s="49">
        <v>15</v>
      </c>
      <c r="K60" s="49">
        <v>8</v>
      </c>
      <c r="L60" s="49">
        <v>10</v>
      </c>
      <c r="M60" s="49">
        <v>12</v>
      </c>
      <c r="N60" s="136">
        <f t="shared" si="33"/>
        <v>2.19</v>
      </c>
      <c r="O60" s="136">
        <f t="shared" si="34"/>
        <v>2.6280000000000001</v>
      </c>
      <c r="P60" s="136">
        <f t="shared" si="35"/>
        <v>3.2850000000000001</v>
      </c>
      <c r="Q60" s="240"/>
      <c r="R60" s="240"/>
      <c r="S60" s="240"/>
      <c r="T60" s="240"/>
      <c r="U60" s="240"/>
      <c r="V60" s="240"/>
      <c r="W60" s="3"/>
      <c r="X60" s="3"/>
      <c r="Y60" s="3"/>
    </row>
    <row r="61" spans="1:25" x14ac:dyDescent="0.25">
      <c r="A61" s="3"/>
      <c r="B61" s="227"/>
      <c r="C61" s="228"/>
      <c r="D61" s="228"/>
      <c r="E61" s="228"/>
      <c r="F61" s="42" t="s">
        <v>11</v>
      </c>
      <c r="G61" s="136">
        <v>204</v>
      </c>
      <c r="H61" s="49">
        <v>9</v>
      </c>
      <c r="I61" s="49">
        <v>12</v>
      </c>
      <c r="J61" s="49">
        <v>14</v>
      </c>
      <c r="K61" s="49">
        <v>8</v>
      </c>
      <c r="L61" s="49">
        <v>10</v>
      </c>
      <c r="M61" s="49">
        <v>12</v>
      </c>
      <c r="N61" s="136">
        <f t="shared" si="33"/>
        <v>1.8360000000000001</v>
      </c>
      <c r="O61" s="136">
        <f t="shared" si="34"/>
        <v>2.448</v>
      </c>
      <c r="P61" s="136">
        <f t="shared" si="35"/>
        <v>2.8559999999999999</v>
      </c>
      <c r="Q61" s="240"/>
      <c r="R61" s="240"/>
      <c r="S61" s="240"/>
      <c r="T61" s="240"/>
      <c r="U61" s="240"/>
      <c r="V61" s="240"/>
      <c r="W61" s="3"/>
      <c r="X61" s="3"/>
      <c r="Y61" s="3"/>
    </row>
    <row r="62" spans="1:25" ht="15.75" customHeight="1" x14ac:dyDescent="0.25">
      <c r="A62" s="3"/>
      <c r="B62" s="227"/>
      <c r="C62" s="228"/>
      <c r="D62" s="228"/>
      <c r="E62" s="228"/>
      <c r="F62" s="43" t="s">
        <v>19</v>
      </c>
      <c r="G62" s="136">
        <v>80</v>
      </c>
      <c r="H62" s="52">
        <v>0.1</v>
      </c>
      <c r="I62" s="52">
        <v>0.2</v>
      </c>
      <c r="J62" s="52">
        <v>0.3</v>
      </c>
      <c r="K62" s="52">
        <v>0.1</v>
      </c>
      <c r="L62" s="52">
        <v>0.2</v>
      </c>
      <c r="M62" s="52">
        <v>0.3</v>
      </c>
      <c r="N62" s="136">
        <f t="shared" si="33"/>
        <v>8.0000000000000002E-3</v>
      </c>
      <c r="O62" s="136">
        <f t="shared" si="34"/>
        <v>1.6E-2</v>
      </c>
      <c r="P62" s="136">
        <f t="shared" si="35"/>
        <v>2.4E-2</v>
      </c>
      <c r="Q62" s="240"/>
      <c r="R62" s="240"/>
      <c r="S62" s="240"/>
      <c r="T62" s="240"/>
      <c r="U62" s="240"/>
      <c r="V62" s="240"/>
      <c r="W62" s="3"/>
      <c r="X62" s="3"/>
      <c r="Y62" s="3"/>
    </row>
    <row r="63" spans="1:25" ht="35.25" customHeight="1" x14ac:dyDescent="0.25">
      <c r="A63" s="3"/>
      <c r="B63" s="227" t="s">
        <v>112</v>
      </c>
      <c r="C63" s="239">
        <v>50</v>
      </c>
      <c r="D63" s="239">
        <v>50</v>
      </c>
      <c r="E63" s="239">
        <v>50</v>
      </c>
      <c r="F63" s="143" t="s">
        <v>113</v>
      </c>
      <c r="G63" s="136">
        <v>412</v>
      </c>
      <c r="H63" s="49">
        <v>30</v>
      </c>
      <c r="I63" s="49">
        <v>30</v>
      </c>
      <c r="J63" s="49">
        <v>30</v>
      </c>
      <c r="K63" s="49">
        <v>30</v>
      </c>
      <c r="L63" s="49">
        <v>30</v>
      </c>
      <c r="M63" s="49">
        <v>30</v>
      </c>
      <c r="N63" s="136">
        <f t="shared" si="33"/>
        <v>12.36</v>
      </c>
      <c r="O63" s="136">
        <f t="shared" si="34"/>
        <v>12.36</v>
      </c>
      <c r="P63" s="136">
        <f t="shared" si="35"/>
        <v>12.36</v>
      </c>
      <c r="Q63" s="240">
        <f>SUM(N63:N73)</f>
        <v>97.353499999999997</v>
      </c>
      <c r="R63" s="240">
        <f>SUM(O63:O73)</f>
        <v>97.353499999999997</v>
      </c>
      <c r="S63" s="240">
        <f>SUM(P63:P73)</f>
        <v>97.353499999999997</v>
      </c>
      <c r="T63" s="240">
        <f>Q63*1.5</f>
        <v>146.03025</v>
      </c>
      <c r="U63" s="240">
        <f>R63*1.5</f>
        <v>146.03025</v>
      </c>
      <c r="V63" s="240">
        <f>S63*1.5</f>
        <v>146.03025</v>
      </c>
      <c r="W63" s="3"/>
      <c r="X63" s="3"/>
      <c r="Y63" s="3"/>
    </row>
    <row r="64" spans="1:25" ht="42" customHeight="1" x14ac:dyDescent="0.25">
      <c r="A64" s="3"/>
      <c r="B64" s="227"/>
      <c r="C64" s="239"/>
      <c r="D64" s="239"/>
      <c r="E64" s="239"/>
      <c r="F64" s="143" t="s">
        <v>114</v>
      </c>
      <c r="G64" s="136">
        <v>412</v>
      </c>
      <c r="H64" s="49">
        <v>2</v>
      </c>
      <c r="I64" s="49">
        <v>2</v>
      </c>
      <c r="J64" s="49">
        <v>2</v>
      </c>
      <c r="K64" s="49">
        <v>2</v>
      </c>
      <c r="L64" s="49">
        <v>2</v>
      </c>
      <c r="M64" s="49">
        <v>2</v>
      </c>
      <c r="N64" s="136">
        <f t="shared" si="33"/>
        <v>0.82399999999999995</v>
      </c>
      <c r="O64" s="136">
        <f t="shared" si="34"/>
        <v>0.82399999999999995</v>
      </c>
      <c r="P64" s="136">
        <f t="shared" si="35"/>
        <v>0.82399999999999995</v>
      </c>
      <c r="Q64" s="240"/>
      <c r="R64" s="240"/>
      <c r="S64" s="240"/>
      <c r="T64" s="240"/>
      <c r="U64" s="240"/>
      <c r="V64" s="240"/>
      <c r="W64" s="3"/>
      <c r="X64" s="3"/>
      <c r="Y64" s="3"/>
    </row>
    <row r="65" spans="1:25" ht="15.75" customHeight="1" x14ac:dyDescent="0.25">
      <c r="A65" s="3"/>
      <c r="B65" s="227"/>
      <c r="C65" s="239"/>
      <c r="D65" s="239"/>
      <c r="E65" s="239"/>
      <c r="F65" s="143" t="s">
        <v>29</v>
      </c>
      <c r="G65" s="136">
        <v>425</v>
      </c>
      <c r="H65" s="49">
        <v>4</v>
      </c>
      <c r="I65" s="49">
        <v>4</v>
      </c>
      <c r="J65" s="49">
        <v>4</v>
      </c>
      <c r="K65" s="49">
        <v>4</v>
      </c>
      <c r="L65" s="49">
        <v>4</v>
      </c>
      <c r="M65" s="49">
        <v>4</v>
      </c>
      <c r="N65" s="136">
        <f t="shared" si="33"/>
        <v>1.7</v>
      </c>
      <c r="O65" s="136">
        <f t="shared" si="34"/>
        <v>1.7</v>
      </c>
      <c r="P65" s="136">
        <f t="shared" si="35"/>
        <v>1.7</v>
      </c>
      <c r="Q65" s="240"/>
      <c r="R65" s="240"/>
      <c r="S65" s="240"/>
      <c r="T65" s="240"/>
      <c r="U65" s="240"/>
      <c r="V65" s="240"/>
      <c r="W65" s="3"/>
      <c r="X65" s="3"/>
      <c r="Y65" s="3"/>
    </row>
    <row r="66" spans="1:25" ht="15.75" customHeight="1" x14ac:dyDescent="0.25">
      <c r="A66" s="3"/>
      <c r="B66" s="227"/>
      <c r="C66" s="239"/>
      <c r="D66" s="239"/>
      <c r="E66" s="239"/>
      <c r="F66" s="143" t="s">
        <v>115</v>
      </c>
      <c r="G66" s="136">
        <v>4560</v>
      </c>
      <c r="H66" s="49">
        <v>1</v>
      </c>
      <c r="I66" s="49">
        <v>1</v>
      </c>
      <c r="J66" s="49">
        <v>1</v>
      </c>
      <c r="K66" s="49">
        <v>1</v>
      </c>
      <c r="L66" s="49">
        <v>1</v>
      </c>
      <c r="M66" s="49">
        <v>1</v>
      </c>
      <c r="N66" s="136">
        <f t="shared" si="33"/>
        <v>4.5599999999999996</v>
      </c>
      <c r="O66" s="136">
        <f t="shared" si="34"/>
        <v>4.5599999999999996</v>
      </c>
      <c r="P66" s="136">
        <f t="shared" si="35"/>
        <v>4.5599999999999996</v>
      </c>
      <c r="Q66" s="240"/>
      <c r="R66" s="240"/>
      <c r="S66" s="240"/>
      <c r="T66" s="240"/>
      <c r="U66" s="240"/>
      <c r="V66" s="240"/>
      <c r="W66" s="3"/>
      <c r="X66" s="3"/>
      <c r="Y66" s="3"/>
    </row>
    <row r="67" spans="1:25" ht="15.75" customHeight="1" x14ac:dyDescent="0.25">
      <c r="A67" s="3"/>
      <c r="B67" s="227"/>
      <c r="C67" s="239"/>
      <c r="D67" s="239"/>
      <c r="E67" s="239"/>
      <c r="F67" s="143" t="s">
        <v>119</v>
      </c>
      <c r="G67" s="136">
        <v>517</v>
      </c>
      <c r="H67" s="49">
        <v>5</v>
      </c>
      <c r="I67" s="49">
        <v>5</v>
      </c>
      <c r="J67" s="49">
        <v>5</v>
      </c>
      <c r="K67" s="49">
        <v>5</v>
      </c>
      <c r="L67" s="49">
        <v>5</v>
      </c>
      <c r="M67" s="49">
        <v>5</v>
      </c>
      <c r="N67" s="136">
        <f t="shared" si="33"/>
        <v>2.585</v>
      </c>
      <c r="O67" s="136">
        <f t="shared" si="34"/>
        <v>2.585</v>
      </c>
      <c r="P67" s="136">
        <f t="shared" si="35"/>
        <v>2.585</v>
      </c>
      <c r="Q67" s="240"/>
      <c r="R67" s="240"/>
      <c r="S67" s="240"/>
      <c r="T67" s="240"/>
      <c r="U67" s="240"/>
      <c r="V67" s="240"/>
      <c r="W67" s="3"/>
      <c r="X67" s="3"/>
      <c r="Y67" s="3"/>
    </row>
    <row r="68" spans="1:25" ht="15.75" customHeight="1" x14ac:dyDescent="0.25">
      <c r="A68" s="3"/>
      <c r="B68" s="227"/>
      <c r="C68" s="239"/>
      <c r="D68" s="239"/>
      <c r="E68" s="239"/>
      <c r="F68" s="143" t="s">
        <v>52</v>
      </c>
      <c r="G68" s="136">
        <v>417</v>
      </c>
      <c r="H68" s="49">
        <v>9</v>
      </c>
      <c r="I68" s="49">
        <v>9</v>
      </c>
      <c r="J68" s="49">
        <v>9</v>
      </c>
      <c r="K68" s="49">
        <v>9</v>
      </c>
      <c r="L68" s="49">
        <v>9</v>
      </c>
      <c r="M68" s="49">
        <v>9</v>
      </c>
      <c r="N68" s="136">
        <f t="shared" si="33"/>
        <v>3.7530000000000001</v>
      </c>
      <c r="O68" s="136">
        <f t="shared" si="34"/>
        <v>3.7530000000000001</v>
      </c>
      <c r="P68" s="136">
        <f t="shared" si="35"/>
        <v>3.7530000000000001</v>
      </c>
      <c r="Q68" s="240"/>
      <c r="R68" s="240"/>
      <c r="S68" s="240"/>
      <c r="T68" s="240"/>
      <c r="U68" s="240"/>
      <c r="V68" s="240"/>
      <c r="W68" s="3"/>
      <c r="X68" s="3"/>
      <c r="Y68" s="3"/>
    </row>
    <row r="69" spans="1:25" ht="15.75" customHeight="1" x14ac:dyDescent="0.25">
      <c r="A69" s="3"/>
      <c r="B69" s="227"/>
      <c r="C69" s="239"/>
      <c r="D69" s="239"/>
      <c r="E69" s="239"/>
      <c r="F69" s="143" t="s">
        <v>108</v>
      </c>
      <c r="G69" s="73">
        <v>4998</v>
      </c>
      <c r="H69" s="49">
        <v>13</v>
      </c>
      <c r="I69" s="49">
        <v>13</v>
      </c>
      <c r="J69" s="49">
        <v>13</v>
      </c>
      <c r="K69" s="49">
        <v>13</v>
      </c>
      <c r="L69" s="49">
        <v>13</v>
      </c>
      <c r="M69" s="49">
        <v>13</v>
      </c>
      <c r="N69" s="136">
        <f t="shared" si="33"/>
        <v>64.974000000000004</v>
      </c>
      <c r="O69" s="136">
        <f t="shared" si="34"/>
        <v>64.974000000000004</v>
      </c>
      <c r="P69" s="136">
        <f t="shared" si="35"/>
        <v>64.974000000000004</v>
      </c>
      <c r="Q69" s="240"/>
      <c r="R69" s="240"/>
      <c r="S69" s="240"/>
      <c r="T69" s="240"/>
      <c r="U69" s="240"/>
      <c r="V69" s="240"/>
      <c r="W69" s="3"/>
      <c r="X69" s="3"/>
      <c r="Y69" s="3"/>
    </row>
    <row r="70" spans="1:25" x14ac:dyDescent="0.25">
      <c r="A70" s="3"/>
      <c r="B70" s="227"/>
      <c r="C70" s="239"/>
      <c r="D70" s="239"/>
      <c r="E70" s="239"/>
      <c r="F70" s="143" t="s">
        <v>116</v>
      </c>
      <c r="G70" s="136">
        <v>5895</v>
      </c>
      <c r="H70" s="49">
        <v>1</v>
      </c>
      <c r="I70" s="49">
        <v>1</v>
      </c>
      <c r="J70" s="49">
        <v>1</v>
      </c>
      <c r="K70" s="49">
        <v>1E-3</v>
      </c>
      <c r="L70" s="49">
        <v>1</v>
      </c>
      <c r="M70" s="49">
        <v>1</v>
      </c>
      <c r="N70" s="136">
        <f t="shared" si="33"/>
        <v>5.8949999999999996</v>
      </c>
      <c r="O70" s="136">
        <f t="shared" si="34"/>
        <v>5.8949999999999996</v>
      </c>
      <c r="P70" s="136">
        <f t="shared" si="35"/>
        <v>5.8949999999999996</v>
      </c>
      <c r="Q70" s="240"/>
      <c r="R70" s="240"/>
      <c r="S70" s="240"/>
      <c r="T70" s="240"/>
      <c r="U70" s="240"/>
      <c r="V70" s="240"/>
      <c r="W70" s="3"/>
      <c r="X70" s="3"/>
      <c r="Y70" s="3"/>
    </row>
    <row r="71" spans="1:25" x14ac:dyDescent="0.25">
      <c r="A71" s="3"/>
      <c r="B71" s="227"/>
      <c r="C71" s="239"/>
      <c r="D71" s="239"/>
      <c r="E71" s="239"/>
      <c r="F71" s="143" t="s">
        <v>117</v>
      </c>
      <c r="G71" s="136">
        <v>80</v>
      </c>
      <c r="H71" s="52">
        <v>0.2</v>
      </c>
      <c r="I71" s="52">
        <v>0.2</v>
      </c>
      <c r="J71" s="52">
        <v>0.2</v>
      </c>
      <c r="K71" s="52">
        <v>0.2</v>
      </c>
      <c r="L71" s="52">
        <v>0.2</v>
      </c>
      <c r="M71" s="52">
        <v>0.2</v>
      </c>
      <c r="N71" s="136">
        <f t="shared" si="33"/>
        <v>1.6E-2</v>
      </c>
      <c r="O71" s="136">
        <f t="shared" si="34"/>
        <v>1.6E-2</v>
      </c>
      <c r="P71" s="136">
        <f t="shared" si="35"/>
        <v>1.6E-2</v>
      </c>
      <c r="Q71" s="240"/>
      <c r="R71" s="240"/>
      <c r="S71" s="240"/>
      <c r="T71" s="240"/>
      <c r="U71" s="240"/>
      <c r="V71" s="240"/>
      <c r="W71" s="3"/>
      <c r="X71" s="3"/>
      <c r="Y71" s="3"/>
    </row>
    <row r="72" spans="1:25" x14ac:dyDescent="0.25">
      <c r="A72" s="3"/>
      <c r="B72" s="227"/>
      <c r="C72" s="239"/>
      <c r="D72" s="239"/>
      <c r="E72" s="239"/>
      <c r="F72" s="143" t="s">
        <v>118</v>
      </c>
      <c r="G72" s="136">
        <v>5650</v>
      </c>
      <c r="H72" s="136">
        <v>0.03</v>
      </c>
      <c r="I72" s="136">
        <v>0.03</v>
      </c>
      <c r="J72" s="136">
        <v>0.03</v>
      </c>
      <c r="K72" s="136">
        <v>0.03</v>
      </c>
      <c r="L72" s="136">
        <v>0.03</v>
      </c>
      <c r="M72" s="136">
        <v>0.03</v>
      </c>
      <c r="N72" s="136">
        <f t="shared" si="33"/>
        <v>0.16950000000000001</v>
      </c>
      <c r="O72" s="136">
        <f t="shared" si="34"/>
        <v>0.16950000000000001</v>
      </c>
      <c r="P72" s="136">
        <f t="shared" si="35"/>
        <v>0.16950000000000001</v>
      </c>
      <c r="Q72" s="240"/>
      <c r="R72" s="240"/>
      <c r="S72" s="240"/>
      <c r="T72" s="240"/>
      <c r="U72" s="240"/>
      <c r="V72" s="240"/>
      <c r="W72" s="3"/>
      <c r="X72" s="3"/>
      <c r="Y72" s="3"/>
    </row>
    <row r="73" spans="1:25" x14ac:dyDescent="0.25">
      <c r="A73" s="3"/>
      <c r="B73" s="227"/>
      <c r="C73" s="239"/>
      <c r="D73" s="239"/>
      <c r="E73" s="239"/>
      <c r="F73" s="143" t="s">
        <v>119</v>
      </c>
      <c r="G73" s="136">
        <v>517</v>
      </c>
      <c r="H73" s="49">
        <v>1</v>
      </c>
      <c r="I73" s="49">
        <v>1</v>
      </c>
      <c r="J73" s="49">
        <v>1</v>
      </c>
      <c r="K73" s="49">
        <v>1</v>
      </c>
      <c r="L73" s="49">
        <v>1</v>
      </c>
      <c r="M73" s="49">
        <v>1</v>
      </c>
      <c r="N73" s="136">
        <f t="shared" si="33"/>
        <v>0.51700000000000002</v>
      </c>
      <c r="O73" s="136">
        <f t="shared" si="34"/>
        <v>0.51700000000000002</v>
      </c>
      <c r="P73" s="136">
        <f t="shared" si="35"/>
        <v>0.51700000000000002</v>
      </c>
      <c r="Q73" s="240"/>
      <c r="R73" s="240"/>
      <c r="S73" s="240"/>
      <c r="T73" s="240"/>
      <c r="U73" s="240"/>
      <c r="V73" s="240"/>
      <c r="W73" s="3"/>
      <c r="X73" s="3"/>
      <c r="Y73" s="3"/>
    </row>
    <row r="74" spans="1:25" ht="15" customHeight="1" x14ac:dyDescent="0.25">
      <c r="A74" s="3"/>
      <c r="B74" s="227" t="s">
        <v>88</v>
      </c>
      <c r="C74" s="239">
        <v>200</v>
      </c>
      <c r="D74" s="239">
        <v>200</v>
      </c>
      <c r="E74" s="239">
        <v>200</v>
      </c>
      <c r="F74" s="43" t="s">
        <v>33</v>
      </c>
      <c r="G74" s="136">
        <v>1488</v>
      </c>
      <c r="H74" s="49">
        <v>20</v>
      </c>
      <c r="I74" s="49">
        <v>20</v>
      </c>
      <c r="J74" s="49">
        <v>20</v>
      </c>
      <c r="K74" s="49">
        <v>20</v>
      </c>
      <c r="L74" s="49">
        <v>20</v>
      </c>
      <c r="M74" s="49">
        <v>20</v>
      </c>
      <c r="N74" s="136">
        <f t="shared" si="33"/>
        <v>29.76</v>
      </c>
      <c r="O74" s="136">
        <f t="shared" si="34"/>
        <v>29.76</v>
      </c>
      <c r="P74" s="136">
        <f>H74*G74/1000</f>
        <v>29.76</v>
      </c>
      <c r="Q74" s="240">
        <f>SUM(N74:N75)</f>
        <v>33.160000000000004</v>
      </c>
      <c r="R74" s="240">
        <f>SUM(O74:O75)</f>
        <v>33.160000000000004</v>
      </c>
      <c r="S74" s="240">
        <f>SUM(P74:P75)</f>
        <v>33.160000000000004</v>
      </c>
      <c r="T74" s="261">
        <f>Q74*1.5</f>
        <v>49.740000000000009</v>
      </c>
      <c r="U74" s="261">
        <f>R74*1.5</f>
        <v>49.740000000000009</v>
      </c>
      <c r="V74" s="261">
        <f>S74*1.5</f>
        <v>49.740000000000009</v>
      </c>
      <c r="W74" s="3"/>
      <c r="X74" s="3"/>
      <c r="Y74" s="3"/>
    </row>
    <row r="75" spans="1:25" ht="15" customHeight="1" x14ac:dyDescent="0.25">
      <c r="A75" s="3"/>
      <c r="B75" s="227"/>
      <c r="C75" s="239"/>
      <c r="D75" s="239"/>
      <c r="E75" s="239"/>
      <c r="F75" s="43" t="s">
        <v>29</v>
      </c>
      <c r="G75" s="136">
        <v>425</v>
      </c>
      <c r="H75" s="49">
        <v>8</v>
      </c>
      <c r="I75" s="49">
        <v>8</v>
      </c>
      <c r="J75" s="49">
        <v>8</v>
      </c>
      <c r="K75" s="49">
        <v>8</v>
      </c>
      <c r="L75" s="49">
        <v>8</v>
      </c>
      <c r="M75" s="49">
        <v>8</v>
      </c>
      <c r="N75" s="136">
        <f t="shared" si="33"/>
        <v>3.4</v>
      </c>
      <c r="O75" s="136">
        <f t="shared" si="34"/>
        <v>3.4</v>
      </c>
      <c r="P75" s="136">
        <f>H75*G75/1000</f>
        <v>3.4</v>
      </c>
      <c r="Q75" s="240"/>
      <c r="R75" s="240"/>
      <c r="S75" s="240"/>
      <c r="T75" s="261"/>
      <c r="U75" s="261"/>
      <c r="V75" s="261"/>
      <c r="W75" s="3"/>
      <c r="X75" s="3"/>
      <c r="Y75" s="3"/>
    </row>
    <row r="76" spans="1:25" ht="30" x14ac:dyDescent="0.25">
      <c r="A76" s="3"/>
      <c r="B76" s="60" t="s">
        <v>98</v>
      </c>
      <c r="C76" s="59">
        <v>30</v>
      </c>
      <c r="D76" s="59">
        <v>50</v>
      </c>
      <c r="E76" s="59">
        <v>50</v>
      </c>
      <c r="F76" s="60" t="s">
        <v>98</v>
      </c>
      <c r="G76" s="139">
        <v>550</v>
      </c>
      <c r="H76" s="49">
        <v>30</v>
      </c>
      <c r="I76" s="49">
        <v>50</v>
      </c>
      <c r="J76" s="49">
        <v>50</v>
      </c>
      <c r="K76" s="49">
        <v>30</v>
      </c>
      <c r="L76" s="49">
        <v>50</v>
      </c>
      <c r="M76" s="49">
        <v>50</v>
      </c>
      <c r="N76" s="136">
        <f t="shared" ref="N76" si="36">H76*G76/1000</f>
        <v>16.5</v>
      </c>
      <c r="O76" s="136">
        <f t="shared" si="34"/>
        <v>27.5</v>
      </c>
      <c r="P76" s="136">
        <f>J76*G76/1000</f>
        <v>27.5</v>
      </c>
      <c r="Q76" s="136">
        <f>SUM(N76)</f>
        <v>16.5</v>
      </c>
      <c r="R76" s="136">
        <f t="shared" ref="R76:S76" si="37">SUM(O76)</f>
        <v>27.5</v>
      </c>
      <c r="S76" s="136">
        <f t="shared" si="37"/>
        <v>27.5</v>
      </c>
      <c r="T76" s="137">
        <f>Q76*1.5</f>
        <v>24.75</v>
      </c>
      <c r="U76" s="137">
        <f>R76*1.5</f>
        <v>41.25</v>
      </c>
      <c r="V76" s="137">
        <f>S76*1.5</f>
        <v>41.25</v>
      </c>
      <c r="W76" s="3"/>
      <c r="X76" s="3"/>
      <c r="Y76" s="3"/>
    </row>
    <row r="77" spans="1:25" ht="15.75" thickBot="1" x14ac:dyDescent="0.3">
      <c r="A77" s="234"/>
      <c r="B77" s="234"/>
      <c r="C77" s="234"/>
      <c r="D77" s="234"/>
      <c r="E77" s="234"/>
      <c r="F77" s="234"/>
      <c r="G77" s="234"/>
      <c r="H77" s="234"/>
      <c r="I77" s="234"/>
      <c r="J77" s="234"/>
      <c r="K77" s="234"/>
      <c r="L77" s="234"/>
      <c r="M77" s="234"/>
      <c r="N77" s="234"/>
      <c r="O77" s="234"/>
      <c r="P77" s="277"/>
      <c r="Q77" s="63">
        <f t="shared" ref="Q77:V77" si="38">SUM(Q53:Q76)</f>
        <v>287.34949999999998</v>
      </c>
      <c r="R77" s="63">
        <f t="shared" si="38"/>
        <v>341.47650000000004</v>
      </c>
      <c r="S77" s="63">
        <f t="shared" si="38"/>
        <v>382.37150000000003</v>
      </c>
      <c r="T77" s="63">
        <f t="shared" si="38"/>
        <v>431.02424999999994</v>
      </c>
      <c r="U77" s="63">
        <f t="shared" si="38"/>
        <v>512.21474999999998</v>
      </c>
      <c r="V77" s="63">
        <f t="shared" si="38"/>
        <v>573.55725000000007</v>
      </c>
      <c r="W77" s="3"/>
      <c r="X77" s="3"/>
      <c r="Y77" s="3"/>
    </row>
    <row r="78" spans="1:25" ht="17.25" customHeight="1" thickBot="1" x14ac:dyDescent="0.3">
      <c r="A78" s="3"/>
      <c r="B78" s="242" t="s">
        <v>30</v>
      </c>
      <c r="C78" s="242"/>
      <c r="D78" s="242"/>
      <c r="E78" s="242"/>
      <c r="F78" s="242"/>
      <c r="G78" s="242"/>
      <c r="H78" s="242"/>
      <c r="I78" s="242"/>
      <c r="J78" s="242"/>
      <c r="K78" s="242"/>
      <c r="L78" s="242"/>
      <c r="M78" s="242"/>
      <c r="N78" s="242"/>
      <c r="O78" s="242"/>
      <c r="P78" s="242"/>
      <c r="Q78" s="45"/>
      <c r="R78" s="45"/>
      <c r="S78" s="45"/>
      <c r="T78" s="3"/>
      <c r="U78" s="3"/>
      <c r="V78" s="3"/>
      <c r="W78" s="3"/>
      <c r="X78" s="3"/>
      <c r="Y78" s="3"/>
    </row>
    <row r="79" spans="1:25" ht="17.25" customHeight="1" x14ac:dyDescent="0.25">
      <c r="A79" s="3"/>
      <c r="B79" s="227" t="s">
        <v>145</v>
      </c>
      <c r="C79" s="241">
        <v>70</v>
      </c>
      <c r="D79" s="241">
        <v>90</v>
      </c>
      <c r="E79" s="241">
        <v>100</v>
      </c>
      <c r="F79" s="42" t="s">
        <v>54</v>
      </c>
      <c r="G79" s="44">
        <v>2850</v>
      </c>
      <c r="H79" s="59">
        <v>80</v>
      </c>
      <c r="I79" s="56">
        <v>98</v>
      </c>
      <c r="J79" s="59">
        <v>105</v>
      </c>
      <c r="K79" s="59">
        <v>74</v>
      </c>
      <c r="L79" s="59">
        <v>75</v>
      </c>
      <c r="M79" s="59">
        <v>98</v>
      </c>
      <c r="N79" s="136">
        <f t="shared" ref="N79:N98" si="39">H79*G79/1000</f>
        <v>228</v>
      </c>
      <c r="O79" s="136">
        <f>I79*G79/1000</f>
        <v>279.3</v>
      </c>
      <c r="P79" s="136">
        <f>J79*G79/1000</f>
        <v>299.25</v>
      </c>
      <c r="Q79" s="262">
        <f>SUM(N79:N85)</f>
        <v>245.34</v>
      </c>
      <c r="R79" s="262">
        <f t="shared" ref="R79:S79" si="40">SUM(O79:O85)</f>
        <v>303.94599999999997</v>
      </c>
      <c r="S79" s="262">
        <f t="shared" si="40"/>
        <v>327.09800000000001</v>
      </c>
      <c r="T79" s="263">
        <f>Q79*1.5</f>
        <v>368.01</v>
      </c>
      <c r="U79" s="263">
        <f>R79*1.5</f>
        <v>455.91899999999998</v>
      </c>
      <c r="V79" s="266">
        <f>S79*1.5</f>
        <v>490.64700000000005</v>
      </c>
      <c r="W79" s="3"/>
      <c r="X79" s="3"/>
      <c r="Y79" s="3"/>
    </row>
    <row r="80" spans="1:25" ht="17.25" customHeight="1" x14ac:dyDescent="0.25">
      <c r="A80" s="3"/>
      <c r="B80" s="227"/>
      <c r="C80" s="241"/>
      <c r="D80" s="241"/>
      <c r="E80" s="241"/>
      <c r="F80" s="42" t="s">
        <v>53</v>
      </c>
      <c r="G80" s="136">
        <v>426</v>
      </c>
      <c r="H80" s="139">
        <v>7</v>
      </c>
      <c r="I80" s="139">
        <v>12</v>
      </c>
      <c r="J80" s="52">
        <v>15</v>
      </c>
      <c r="K80" s="139">
        <v>7</v>
      </c>
      <c r="L80" s="139">
        <v>12</v>
      </c>
      <c r="M80" s="52">
        <v>15</v>
      </c>
      <c r="N80" s="136">
        <f t="shared" si="39"/>
        <v>2.9820000000000002</v>
      </c>
      <c r="O80" s="136">
        <f t="shared" ref="O80" si="41">J80*G80/1000</f>
        <v>6.39</v>
      </c>
      <c r="P80" s="136">
        <f t="shared" ref="P80" si="42">J80*G80/1000</f>
        <v>6.39</v>
      </c>
      <c r="Q80" s="244"/>
      <c r="R80" s="244"/>
      <c r="S80" s="244"/>
      <c r="T80" s="264"/>
      <c r="U80" s="264"/>
      <c r="V80" s="267"/>
      <c r="W80" s="3"/>
      <c r="X80" s="3"/>
      <c r="Y80" s="3"/>
    </row>
    <row r="81" spans="1:25" ht="17.25" customHeight="1" x14ac:dyDescent="0.25">
      <c r="A81" s="3"/>
      <c r="B81" s="227"/>
      <c r="C81" s="241"/>
      <c r="D81" s="241"/>
      <c r="E81" s="241"/>
      <c r="F81" s="60" t="s">
        <v>32</v>
      </c>
      <c r="G81" s="44">
        <v>204</v>
      </c>
      <c r="H81" s="59">
        <v>6</v>
      </c>
      <c r="I81" s="56">
        <v>10</v>
      </c>
      <c r="J81" s="59">
        <v>10</v>
      </c>
      <c r="K81" s="59">
        <v>5</v>
      </c>
      <c r="L81" s="59">
        <v>8</v>
      </c>
      <c r="M81" s="59">
        <v>10</v>
      </c>
      <c r="N81" s="136">
        <f t="shared" si="39"/>
        <v>1.224</v>
      </c>
      <c r="O81" s="136">
        <f t="shared" ref="O81:O98" si="43">I81*G81/1000</f>
        <v>2.04</v>
      </c>
      <c r="P81" s="136">
        <f t="shared" ref="P81:P98" si="44">J81*G81/1000</f>
        <v>2.04</v>
      </c>
      <c r="Q81" s="244"/>
      <c r="R81" s="244"/>
      <c r="S81" s="244"/>
      <c r="T81" s="264"/>
      <c r="U81" s="264"/>
      <c r="V81" s="267"/>
      <c r="W81" s="3"/>
      <c r="X81" s="3"/>
      <c r="Y81" s="3"/>
    </row>
    <row r="82" spans="1:25" ht="17.25" customHeight="1" x14ac:dyDescent="0.25">
      <c r="A82" s="3"/>
      <c r="B82" s="227"/>
      <c r="C82" s="241"/>
      <c r="D82" s="241"/>
      <c r="E82" s="241"/>
      <c r="F82" s="42" t="s">
        <v>55</v>
      </c>
      <c r="G82" s="44">
        <v>750</v>
      </c>
      <c r="H82" s="59">
        <v>13</v>
      </c>
      <c r="I82" s="56">
        <v>15</v>
      </c>
      <c r="J82" s="59">
        <v>20</v>
      </c>
      <c r="K82" s="59">
        <v>13</v>
      </c>
      <c r="L82" s="59">
        <v>15</v>
      </c>
      <c r="M82" s="59">
        <v>20</v>
      </c>
      <c r="N82" s="136">
        <f t="shared" si="39"/>
        <v>9.75</v>
      </c>
      <c r="O82" s="136">
        <f t="shared" si="43"/>
        <v>11.25</v>
      </c>
      <c r="P82" s="136">
        <f t="shared" si="44"/>
        <v>15</v>
      </c>
      <c r="Q82" s="244"/>
      <c r="R82" s="244"/>
      <c r="S82" s="244"/>
      <c r="T82" s="264"/>
      <c r="U82" s="264"/>
      <c r="V82" s="267"/>
      <c r="W82" s="3"/>
      <c r="X82" s="3"/>
      <c r="Y82" s="3"/>
    </row>
    <row r="83" spans="1:25" ht="17.25" customHeight="1" x14ac:dyDescent="0.25">
      <c r="A83" s="3"/>
      <c r="B83" s="227"/>
      <c r="C83" s="241"/>
      <c r="D83" s="241"/>
      <c r="E83" s="241"/>
      <c r="F83" s="42" t="s">
        <v>87</v>
      </c>
      <c r="G83" s="44">
        <v>517</v>
      </c>
      <c r="H83" s="59">
        <v>5</v>
      </c>
      <c r="I83" s="56">
        <v>5</v>
      </c>
      <c r="J83" s="59">
        <v>7</v>
      </c>
      <c r="K83" s="59">
        <v>5</v>
      </c>
      <c r="L83" s="56">
        <v>5</v>
      </c>
      <c r="M83" s="59">
        <v>7</v>
      </c>
      <c r="N83" s="136">
        <f t="shared" si="39"/>
        <v>2.585</v>
      </c>
      <c r="O83" s="136">
        <f t="shared" si="43"/>
        <v>2.585</v>
      </c>
      <c r="P83" s="136">
        <f t="shared" si="44"/>
        <v>3.6190000000000002</v>
      </c>
      <c r="Q83" s="244"/>
      <c r="R83" s="244"/>
      <c r="S83" s="244"/>
      <c r="T83" s="264"/>
      <c r="U83" s="264"/>
      <c r="V83" s="267"/>
      <c r="W83" s="3"/>
      <c r="X83" s="3"/>
      <c r="Y83" s="3"/>
    </row>
    <row r="84" spans="1:25" ht="21" customHeight="1" x14ac:dyDescent="0.25">
      <c r="A84" s="3"/>
      <c r="B84" s="227"/>
      <c r="C84" s="241"/>
      <c r="D84" s="241"/>
      <c r="E84" s="241"/>
      <c r="F84" s="43" t="s">
        <v>19</v>
      </c>
      <c r="G84" s="136">
        <v>80</v>
      </c>
      <c r="H84" s="52">
        <v>0.1</v>
      </c>
      <c r="I84" s="56">
        <v>0.1</v>
      </c>
      <c r="J84" s="52">
        <v>0.1</v>
      </c>
      <c r="K84" s="52">
        <v>0.1</v>
      </c>
      <c r="L84" s="56">
        <v>0.1</v>
      </c>
      <c r="M84" s="52">
        <v>0.1</v>
      </c>
      <c r="N84" s="136">
        <f t="shared" si="39"/>
        <v>8.0000000000000002E-3</v>
      </c>
      <c r="O84" s="136">
        <f t="shared" si="43"/>
        <v>8.0000000000000002E-3</v>
      </c>
      <c r="P84" s="136">
        <f t="shared" si="44"/>
        <v>8.0000000000000002E-3</v>
      </c>
      <c r="Q84" s="244"/>
      <c r="R84" s="244"/>
      <c r="S84" s="244"/>
      <c r="T84" s="264"/>
      <c r="U84" s="264"/>
      <c r="V84" s="267"/>
      <c r="W84" s="3"/>
      <c r="X84" s="3"/>
      <c r="Y84" s="3"/>
    </row>
    <row r="85" spans="1:25" ht="14.25" customHeight="1" x14ac:dyDescent="0.25">
      <c r="A85" s="3"/>
      <c r="B85" s="227"/>
      <c r="C85" s="241"/>
      <c r="D85" s="241"/>
      <c r="E85" s="241"/>
      <c r="F85" s="42" t="s">
        <v>12</v>
      </c>
      <c r="G85" s="136">
        <v>791</v>
      </c>
      <c r="H85" s="49">
        <v>1</v>
      </c>
      <c r="I85" s="56">
        <v>3</v>
      </c>
      <c r="J85" s="49">
        <v>1</v>
      </c>
      <c r="K85" s="49">
        <v>1</v>
      </c>
      <c r="L85" s="56">
        <v>3</v>
      </c>
      <c r="M85" s="49">
        <v>1</v>
      </c>
      <c r="N85" s="136">
        <f t="shared" si="39"/>
        <v>0.79100000000000004</v>
      </c>
      <c r="O85" s="136">
        <f t="shared" si="43"/>
        <v>2.3730000000000002</v>
      </c>
      <c r="P85" s="136">
        <f t="shared" si="44"/>
        <v>0.79100000000000004</v>
      </c>
      <c r="Q85" s="245"/>
      <c r="R85" s="245"/>
      <c r="S85" s="245"/>
      <c r="T85" s="265"/>
      <c r="U85" s="265"/>
      <c r="V85" s="268"/>
      <c r="W85" s="3"/>
      <c r="X85" s="3"/>
      <c r="Y85" s="3"/>
    </row>
    <row r="86" spans="1:25" ht="19.5" customHeight="1" x14ac:dyDescent="0.25">
      <c r="A86" s="3"/>
      <c r="B86" s="227" t="s">
        <v>65</v>
      </c>
      <c r="C86" s="241">
        <v>20</v>
      </c>
      <c r="D86" s="241">
        <v>20</v>
      </c>
      <c r="E86" s="241">
        <v>20</v>
      </c>
      <c r="F86" s="43" t="s">
        <v>62</v>
      </c>
      <c r="G86" s="136">
        <v>417</v>
      </c>
      <c r="H86" s="50">
        <v>10</v>
      </c>
      <c r="I86" s="50">
        <v>10</v>
      </c>
      <c r="J86" s="50">
        <v>10</v>
      </c>
      <c r="K86" s="50">
        <v>10</v>
      </c>
      <c r="L86" s="50">
        <v>10</v>
      </c>
      <c r="M86" s="50">
        <v>10</v>
      </c>
      <c r="N86" s="136">
        <f t="shared" si="39"/>
        <v>4.17</v>
      </c>
      <c r="O86" s="136">
        <f t="shared" si="43"/>
        <v>4.17</v>
      </c>
      <c r="P86" s="136">
        <f t="shared" si="44"/>
        <v>4.17</v>
      </c>
      <c r="Q86" s="240">
        <f>SUM(N86:N89)</f>
        <v>24.515999999999998</v>
      </c>
      <c r="R86" s="240">
        <f t="shared" ref="R86:S86" si="45">SUM(O86:O89)</f>
        <v>24.515999999999998</v>
      </c>
      <c r="S86" s="240">
        <f t="shared" si="45"/>
        <v>24.515999999999998</v>
      </c>
      <c r="T86" s="261">
        <f>Q86*1.5</f>
        <v>36.774000000000001</v>
      </c>
      <c r="U86" s="261">
        <f>R86*1.5</f>
        <v>36.774000000000001</v>
      </c>
      <c r="V86" s="271">
        <f>S86*1.5</f>
        <v>36.774000000000001</v>
      </c>
      <c r="W86" s="3"/>
      <c r="X86" s="3"/>
      <c r="Y86" s="3"/>
    </row>
    <row r="87" spans="1:25" ht="14.25" customHeight="1" x14ac:dyDescent="0.25">
      <c r="A87" s="3"/>
      <c r="B87" s="227"/>
      <c r="C87" s="241"/>
      <c r="D87" s="241"/>
      <c r="E87" s="241"/>
      <c r="F87" s="43" t="s">
        <v>66</v>
      </c>
      <c r="G87" s="136">
        <v>222</v>
      </c>
      <c r="H87" s="50">
        <v>3</v>
      </c>
      <c r="I87" s="50">
        <v>3</v>
      </c>
      <c r="J87" s="50">
        <v>3</v>
      </c>
      <c r="K87" s="50">
        <v>3</v>
      </c>
      <c r="L87" s="50">
        <v>3</v>
      </c>
      <c r="M87" s="50">
        <v>3</v>
      </c>
      <c r="N87" s="136">
        <f t="shared" si="39"/>
        <v>0.66600000000000004</v>
      </c>
      <c r="O87" s="136">
        <f t="shared" si="43"/>
        <v>0.66600000000000004</v>
      </c>
      <c r="P87" s="136">
        <f t="shared" si="44"/>
        <v>0.66600000000000004</v>
      </c>
      <c r="Q87" s="240"/>
      <c r="R87" s="240"/>
      <c r="S87" s="240"/>
      <c r="T87" s="261"/>
      <c r="U87" s="261"/>
      <c r="V87" s="271"/>
      <c r="W87" s="3"/>
      <c r="X87" s="3"/>
      <c r="Y87" s="3"/>
    </row>
    <row r="88" spans="1:25" ht="15.75" x14ac:dyDescent="0.25">
      <c r="A88" s="3"/>
      <c r="B88" s="227"/>
      <c r="C88" s="241"/>
      <c r="D88" s="241"/>
      <c r="E88" s="241"/>
      <c r="F88" s="43" t="s">
        <v>14</v>
      </c>
      <c r="G88" s="136">
        <v>4560</v>
      </c>
      <c r="H88" s="50">
        <v>3</v>
      </c>
      <c r="I88" s="50">
        <v>3</v>
      </c>
      <c r="J88" s="50">
        <v>3</v>
      </c>
      <c r="K88" s="50">
        <v>3</v>
      </c>
      <c r="L88" s="50">
        <v>3</v>
      </c>
      <c r="M88" s="50">
        <v>3</v>
      </c>
      <c r="N88" s="136">
        <f t="shared" si="39"/>
        <v>13.68</v>
      </c>
      <c r="O88" s="136">
        <f t="shared" si="43"/>
        <v>13.68</v>
      </c>
      <c r="P88" s="136">
        <f t="shared" si="44"/>
        <v>13.68</v>
      </c>
      <c r="Q88" s="240"/>
      <c r="R88" s="240"/>
      <c r="S88" s="240"/>
      <c r="T88" s="261"/>
      <c r="U88" s="261"/>
      <c r="V88" s="271"/>
      <c r="W88" s="3"/>
      <c r="X88" s="3"/>
      <c r="Y88" s="3"/>
    </row>
    <row r="89" spans="1:25" ht="15.75" customHeight="1" x14ac:dyDescent="0.25">
      <c r="A89" s="3"/>
      <c r="B89" s="227"/>
      <c r="C89" s="241"/>
      <c r="D89" s="241"/>
      <c r="E89" s="241"/>
      <c r="F89" s="43" t="s">
        <v>69</v>
      </c>
      <c r="G89" s="136">
        <v>2000</v>
      </c>
      <c r="H89" s="50">
        <v>3</v>
      </c>
      <c r="I89" s="50">
        <v>3</v>
      </c>
      <c r="J89" s="50">
        <v>3</v>
      </c>
      <c r="K89" s="50">
        <v>3</v>
      </c>
      <c r="L89" s="50">
        <v>3</v>
      </c>
      <c r="M89" s="50">
        <v>3</v>
      </c>
      <c r="N89" s="136">
        <f t="shared" si="39"/>
        <v>6</v>
      </c>
      <c r="O89" s="136">
        <f t="shared" si="43"/>
        <v>6</v>
      </c>
      <c r="P89" s="136">
        <f t="shared" si="44"/>
        <v>6</v>
      </c>
      <c r="Q89" s="240"/>
      <c r="R89" s="240"/>
      <c r="S89" s="240"/>
      <c r="T89" s="261"/>
      <c r="U89" s="261"/>
      <c r="V89" s="271"/>
      <c r="W89" s="3"/>
      <c r="X89" s="3"/>
      <c r="Y89" s="3"/>
    </row>
    <row r="90" spans="1:25" ht="15.75" x14ac:dyDescent="0.25">
      <c r="A90" s="3"/>
      <c r="B90" s="227" t="s">
        <v>64</v>
      </c>
      <c r="C90" s="241">
        <v>130</v>
      </c>
      <c r="D90" s="241">
        <v>150</v>
      </c>
      <c r="E90" s="241">
        <v>180</v>
      </c>
      <c r="F90" s="43" t="s">
        <v>63</v>
      </c>
      <c r="G90" s="136">
        <v>276</v>
      </c>
      <c r="H90" s="50">
        <v>140</v>
      </c>
      <c r="I90" s="50">
        <v>144</v>
      </c>
      <c r="J90" s="50">
        <v>150</v>
      </c>
      <c r="K90" s="50">
        <v>93</v>
      </c>
      <c r="L90" s="56">
        <v>108</v>
      </c>
      <c r="M90" s="56">
        <v>111</v>
      </c>
      <c r="N90" s="136">
        <f t="shared" si="39"/>
        <v>38.64</v>
      </c>
      <c r="O90" s="136">
        <f t="shared" si="43"/>
        <v>39.744</v>
      </c>
      <c r="P90" s="136">
        <f t="shared" si="44"/>
        <v>41.4</v>
      </c>
      <c r="Q90" s="240">
        <f>SUM(N90:N94)</f>
        <v>103.861</v>
      </c>
      <c r="R90" s="240">
        <f t="shared" ref="R90:S90" si="46">SUM(O90:O94)</f>
        <v>98.92</v>
      </c>
      <c r="S90" s="240">
        <f t="shared" si="46"/>
        <v>108.03899999999999</v>
      </c>
      <c r="T90" s="261">
        <f>Q90*1.5</f>
        <v>155.79150000000001</v>
      </c>
      <c r="U90" s="261">
        <f>R90*1.5</f>
        <v>148.38</v>
      </c>
      <c r="V90" s="271">
        <f>S90*1.5</f>
        <v>162.05849999999998</v>
      </c>
      <c r="W90" s="3"/>
      <c r="X90" s="3"/>
      <c r="Y90" s="3"/>
    </row>
    <row r="91" spans="1:25" ht="15.75" x14ac:dyDescent="0.25">
      <c r="A91" s="3"/>
      <c r="B91" s="227"/>
      <c r="C91" s="241"/>
      <c r="D91" s="241"/>
      <c r="E91" s="241"/>
      <c r="F91" s="43" t="s">
        <v>26</v>
      </c>
      <c r="G91" s="136">
        <v>219</v>
      </c>
      <c r="H91" s="50">
        <v>55</v>
      </c>
      <c r="I91" s="50">
        <v>75</v>
      </c>
      <c r="J91" s="50">
        <v>90</v>
      </c>
      <c r="K91" s="50">
        <v>48</v>
      </c>
      <c r="L91" s="56">
        <v>57</v>
      </c>
      <c r="M91" s="56">
        <v>63</v>
      </c>
      <c r="N91" s="136">
        <f t="shared" si="39"/>
        <v>12.045</v>
      </c>
      <c r="O91" s="136">
        <f t="shared" si="43"/>
        <v>16.425000000000001</v>
      </c>
      <c r="P91" s="136">
        <f t="shared" si="44"/>
        <v>19.71</v>
      </c>
      <c r="Q91" s="240"/>
      <c r="R91" s="240"/>
      <c r="S91" s="240"/>
      <c r="T91" s="261"/>
      <c r="U91" s="261"/>
      <c r="V91" s="271"/>
      <c r="W91" s="3"/>
      <c r="X91" s="3"/>
      <c r="Y91" s="3"/>
    </row>
    <row r="92" spans="1:25" x14ac:dyDescent="0.25">
      <c r="A92" s="3"/>
      <c r="B92" s="227"/>
      <c r="C92" s="241"/>
      <c r="D92" s="241"/>
      <c r="E92" s="241"/>
      <c r="F92" s="42" t="s">
        <v>62</v>
      </c>
      <c r="G92" s="136">
        <v>417</v>
      </c>
      <c r="H92" s="49">
        <v>40</v>
      </c>
      <c r="I92" s="49">
        <v>15</v>
      </c>
      <c r="J92" s="49">
        <v>25</v>
      </c>
      <c r="K92" s="49">
        <v>40</v>
      </c>
      <c r="L92" s="56">
        <v>15</v>
      </c>
      <c r="M92" s="56">
        <v>25</v>
      </c>
      <c r="N92" s="136">
        <f t="shared" si="39"/>
        <v>16.68</v>
      </c>
      <c r="O92" s="136">
        <f t="shared" si="43"/>
        <v>6.2549999999999999</v>
      </c>
      <c r="P92" s="136">
        <f t="shared" si="44"/>
        <v>10.425000000000001</v>
      </c>
      <c r="Q92" s="240"/>
      <c r="R92" s="240"/>
      <c r="S92" s="240"/>
      <c r="T92" s="261"/>
      <c r="U92" s="261"/>
      <c r="V92" s="271"/>
      <c r="W92" s="3"/>
      <c r="X92" s="3"/>
      <c r="Y92" s="3"/>
    </row>
    <row r="93" spans="1:25" x14ac:dyDescent="0.25">
      <c r="A93" s="3"/>
      <c r="B93" s="227"/>
      <c r="C93" s="241"/>
      <c r="D93" s="241"/>
      <c r="E93" s="241"/>
      <c r="F93" s="42" t="s">
        <v>14</v>
      </c>
      <c r="G93" s="136">
        <v>4560</v>
      </c>
      <c r="H93" s="49">
        <v>8</v>
      </c>
      <c r="I93" s="49">
        <v>8</v>
      </c>
      <c r="J93" s="49">
        <v>8</v>
      </c>
      <c r="K93" s="49">
        <v>8</v>
      </c>
      <c r="L93" s="56">
        <v>8</v>
      </c>
      <c r="M93" s="56">
        <v>8</v>
      </c>
      <c r="N93" s="136">
        <f t="shared" si="39"/>
        <v>36.479999999999997</v>
      </c>
      <c r="O93" s="136">
        <f t="shared" si="43"/>
        <v>36.479999999999997</v>
      </c>
      <c r="P93" s="136">
        <f t="shared" si="44"/>
        <v>36.479999999999997</v>
      </c>
      <c r="Q93" s="240"/>
      <c r="R93" s="240"/>
      <c r="S93" s="240"/>
      <c r="T93" s="261"/>
      <c r="U93" s="261"/>
      <c r="V93" s="271"/>
      <c r="W93" s="3"/>
      <c r="X93" s="3"/>
      <c r="Y93" s="3"/>
    </row>
    <row r="94" spans="1:25" ht="15.75" x14ac:dyDescent="0.25">
      <c r="A94" s="3"/>
      <c r="B94" s="227"/>
      <c r="C94" s="241"/>
      <c r="D94" s="241"/>
      <c r="E94" s="241"/>
      <c r="F94" s="43" t="s">
        <v>19</v>
      </c>
      <c r="G94" s="136">
        <v>80</v>
      </c>
      <c r="H94" s="52">
        <v>0.2</v>
      </c>
      <c r="I94" s="52">
        <v>0.2</v>
      </c>
      <c r="J94" s="52">
        <v>0.3</v>
      </c>
      <c r="K94" s="52">
        <v>0.2</v>
      </c>
      <c r="L94" s="74">
        <v>0.3</v>
      </c>
      <c r="M94" s="74">
        <v>0.3</v>
      </c>
      <c r="N94" s="136">
        <f t="shared" si="39"/>
        <v>1.6E-2</v>
      </c>
      <c r="O94" s="136">
        <f t="shared" si="43"/>
        <v>1.6E-2</v>
      </c>
      <c r="P94" s="136">
        <f t="shared" si="44"/>
        <v>2.4E-2</v>
      </c>
      <c r="Q94" s="240"/>
      <c r="R94" s="240"/>
      <c r="S94" s="240"/>
      <c r="T94" s="261"/>
      <c r="U94" s="261"/>
      <c r="V94" s="271"/>
      <c r="W94" s="3"/>
      <c r="X94" s="3"/>
      <c r="Y94" s="3"/>
    </row>
    <row r="95" spans="1:25" ht="15.75" customHeight="1" x14ac:dyDescent="0.25">
      <c r="A95" s="3"/>
      <c r="B95" s="75" t="s">
        <v>111</v>
      </c>
      <c r="C95" s="142">
        <v>20</v>
      </c>
      <c r="D95" s="142">
        <v>25</v>
      </c>
      <c r="E95" s="142">
        <v>30</v>
      </c>
      <c r="F95" s="76" t="s">
        <v>110</v>
      </c>
      <c r="G95" s="136">
        <v>1000</v>
      </c>
      <c r="H95" s="52">
        <v>22</v>
      </c>
      <c r="I95" s="52">
        <v>27</v>
      </c>
      <c r="J95" s="52">
        <v>32</v>
      </c>
      <c r="K95" s="52">
        <v>20</v>
      </c>
      <c r="L95" s="77">
        <v>25</v>
      </c>
      <c r="M95" s="77">
        <v>30</v>
      </c>
      <c r="N95" s="136">
        <f t="shared" si="39"/>
        <v>22</v>
      </c>
      <c r="O95" s="136">
        <f t="shared" si="43"/>
        <v>27</v>
      </c>
      <c r="P95" s="136">
        <f t="shared" si="44"/>
        <v>32</v>
      </c>
      <c r="Q95" s="114">
        <f>N95</f>
        <v>22</v>
      </c>
      <c r="R95" s="114">
        <f t="shared" ref="R95:S95" si="47">O95</f>
        <v>27</v>
      </c>
      <c r="S95" s="114">
        <f t="shared" si="47"/>
        <v>32</v>
      </c>
      <c r="T95" s="116">
        <f t="shared" ref="T95:V96" si="48">Q95*1.5</f>
        <v>33</v>
      </c>
      <c r="U95" s="116">
        <f t="shared" si="48"/>
        <v>40.5</v>
      </c>
      <c r="V95" s="116">
        <f t="shared" si="48"/>
        <v>48</v>
      </c>
      <c r="W95" s="3"/>
      <c r="X95" s="3"/>
      <c r="Y95" s="3"/>
    </row>
    <row r="96" spans="1:25" ht="15.75" customHeight="1" x14ac:dyDescent="0.25">
      <c r="A96" s="3"/>
      <c r="B96" s="227" t="s">
        <v>27</v>
      </c>
      <c r="C96" s="241">
        <v>200</v>
      </c>
      <c r="D96" s="241">
        <v>200</v>
      </c>
      <c r="E96" s="241">
        <v>200</v>
      </c>
      <c r="F96" s="42" t="s">
        <v>28</v>
      </c>
      <c r="G96" s="136">
        <v>751</v>
      </c>
      <c r="H96" s="139">
        <v>143</v>
      </c>
      <c r="I96" s="139">
        <v>143</v>
      </c>
      <c r="J96" s="139">
        <v>143</v>
      </c>
      <c r="K96" s="139">
        <v>100</v>
      </c>
      <c r="L96" s="139">
        <v>100</v>
      </c>
      <c r="M96" s="139">
        <v>100</v>
      </c>
      <c r="N96" s="136">
        <f>H96*G96/1000</f>
        <v>107.393</v>
      </c>
      <c r="O96" s="136">
        <f>I96*G96/1000</f>
        <v>107.393</v>
      </c>
      <c r="P96" s="136">
        <f>J96*G96/1000</f>
        <v>107.393</v>
      </c>
      <c r="Q96" s="243">
        <f>SUM(N96:N97)</f>
        <v>108.66800000000001</v>
      </c>
      <c r="R96" s="243">
        <f t="shared" ref="R96:S96" si="49">SUM(O96:O97)</f>
        <v>108.66800000000001</v>
      </c>
      <c r="S96" s="243">
        <f t="shared" si="49"/>
        <v>108.66800000000001</v>
      </c>
      <c r="T96" s="270">
        <f t="shared" si="48"/>
        <v>163.00200000000001</v>
      </c>
      <c r="U96" s="270">
        <f t="shared" si="48"/>
        <v>163.00200000000001</v>
      </c>
      <c r="V96" s="270">
        <f t="shared" si="48"/>
        <v>163.00200000000001</v>
      </c>
      <c r="W96" s="3"/>
      <c r="X96" s="3"/>
      <c r="Y96" s="3"/>
    </row>
    <row r="97" spans="1:25" ht="15.75" customHeight="1" x14ac:dyDescent="0.25">
      <c r="A97" s="3"/>
      <c r="B97" s="227"/>
      <c r="C97" s="241"/>
      <c r="D97" s="241"/>
      <c r="E97" s="241"/>
      <c r="F97" s="72" t="s">
        <v>29</v>
      </c>
      <c r="G97" s="136">
        <v>425</v>
      </c>
      <c r="H97" s="49">
        <v>3</v>
      </c>
      <c r="I97" s="49">
        <v>3</v>
      </c>
      <c r="J97" s="49">
        <v>3</v>
      </c>
      <c r="K97" s="49">
        <v>3</v>
      </c>
      <c r="L97" s="49">
        <v>3</v>
      </c>
      <c r="M97" s="49">
        <v>3</v>
      </c>
      <c r="N97" s="136">
        <f>H97*G97/1000</f>
        <v>1.2749999999999999</v>
      </c>
      <c r="O97" s="136">
        <f>I97*G97/1000</f>
        <v>1.2749999999999999</v>
      </c>
      <c r="P97" s="136">
        <f>J97*G97/1000</f>
        <v>1.2749999999999999</v>
      </c>
      <c r="Q97" s="245"/>
      <c r="R97" s="245"/>
      <c r="S97" s="245"/>
      <c r="T97" s="265"/>
      <c r="U97" s="265"/>
      <c r="V97" s="265"/>
      <c r="W97" s="3"/>
      <c r="X97" s="3"/>
      <c r="Y97" s="3"/>
    </row>
    <row r="98" spans="1:25" ht="33" customHeight="1" thickBot="1" x14ac:dyDescent="0.3">
      <c r="A98" s="3"/>
      <c r="B98" s="60" t="s">
        <v>98</v>
      </c>
      <c r="C98" s="59">
        <v>30</v>
      </c>
      <c r="D98" s="59">
        <v>50</v>
      </c>
      <c r="E98" s="59">
        <v>50</v>
      </c>
      <c r="F98" s="60" t="s">
        <v>98</v>
      </c>
      <c r="G98" s="139">
        <v>550</v>
      </c>
      <c r="H98" s="49">
        <v>30</v>
      </c>
      <c r="I98" s="49">
        <v>50</v>
      </c>
      <c r="J98" s="49">
        <v>50</v>
      </c>
      <c r="K98" s="49">
        <v>30</v>
      </c>
      <c r="L98" s="49">
        <v>50</v>
      </c>
      <c r="M98" s="49">
        <v>50</v>
      </c>
      <c r="N98" s="136">
        <f t="shared" si="39"/>
        <v>16.5</v>
      </c>
      <c r="O98" s="136">
        <f t="shared" si="43"/>
        <v>27.5</v>
      </c>
      <c r="P98" s="136">
        <f t="shared" si="44"/>
        <v>27.5</v>
      </c>
      <c r="Q98" s="114">
        <f>SUM(N98)</f>
        <v>16.5</v>
      </c>
      <c r="R98" s="114">
        <f t="shared" ref="R98:S98" si="50">SUM(O98)</f>
        <v>27.5</v>
      </c>
      <c r="S98" s="114">
        <f t="shared" si="50"/>
        <v>27.5</v>
      </c>
      <c r="T98" s="116">
        <f>Q98*1.5</f>
        <v>24.75</v>
      </c>
      <c r="U98" s="116">
        <f>R98*1.5</f>
        <v>41.25</v>
      </c>
      <c r="V98" s="121">
        <f>S98*1.5</f>
        <v>41.25</v>
      </c>
      <c r="W98" s="3"/>
      <c r="X98" s="3"/>
      <c r="Y98" s="3"/>
    </row>
    <row r="99" spans="1:25" ht="15.75" thickBot="1" x14ac:dyDescent="0.3">
      <c r="A99" s="234"/>
      <c r="B99" s="234"/>
      <c r="C99" s="234"/>
      <c r="D99" s="234"/>
      <c r="E99" s="234"/>
      <c r="F99" s="234"/>
      <c r="G99" s="234"/>
      <c r="H99" s="234"/>
      <c r="I99" s="234"/>
      <c r="J99" s="234"/>
      <c r="K99" s="234"/>
      <c r="L99" s="234"/>
      <c r="M99" s="234"/>
      <c r="N99" s="234"/>
      <c r="O99" s="234"/>
      <c r="P99" s="277"/>
      <c r="Q99" s="78">
        <f t="shared" ref="Q99:V99" si="51">SUM(Q79:Q98)</f>
        <v>520.88499999999999</v>
      </c>
      <c r="R99" s="111">
        <f t="shared" si="51"/>
        <v>590.54999999999995</v>
      </c>
      <c r="S99" s="111">
        <f t="shared" si="51"/>
        <v>627.82100000000003</v>
      </c>
      <c r="T99" s="111">
        <f t="shared" si="51"/>
        <v>781.3275000000001</v>
      </c>
      <c r="U99" s="111">
        <f t="shared" si="51"/>
        <v>885.82500000000005</v>
      </c>
      <c r="V99" s="112">
        <f t="shared" si="51"/>
        <v>941.7315000000001</v>
      </c>
      <c r="W99" s="3"/>
      <c r="X99" s="3"/>
      <c r="Y99" s="3"/>
    </row>
    <row r="100" spans="1:25" ht="15.75" thickBot="1" x14ac:dyDescent="0.3">
      <c r="A100" s="3"/>
      <c r="B100" s="242" t="s">
        <v>36</v>
      </c>
      <c r="C100" s="242"/>
      <c r="D100" s="242"/>
      <c r="E100" s="242"/>
      <c r="F100" s="242"/>
      <c r="G100" s="242"/>
      <c r="H100" s="242"/>
      <c r="I100" s="242"/>
      <c r="J100" s="242"/>
      <c r="K100" s="242"/>
      <c r="L100" s="242"/>
      <c r="M100" s="242"/>
      <c r="N100" s="242"/>
      <c r="O100" s="242"/>
      <c r="P100" s="242"/>
      <c r="Q100" s="45"/>
      <c r="R100" s="45"/>
      <c r="S100" s="45"/>
      <c r="T100" s="3"/>
      <c r="U100" s="3"/>
      <c r="V100" s="3"/>
      <c r="W100" s="3"/>
      <c r="X100" s="3"/>
      <c r="Y100" s="3"/>
    </row>
    <row r="101" spans="1:25" ht="15" customHeight="1" x14ac:dyDescent="0.25">
      <c r="A101" s="3"/>
      <c r="B101" s="227" t="s">
        <v>125</v>
      </c>
      <c r="C101" s="228" t="s">
        <v>37</v>
      </c>
      <c r="D101" s="228" t="s">
        <v>38</v>
      </c>
      <c r="E101" s="228" t="s">
        <v>39</v>
      </c>
      <c r="F101" s="42" t="s">
        <v>44</v>
      </c>
      <c r="G101" s="136">
        <v>1900</v>
      </c>
      <c r="H101" s="49">
        <v>75</v>
      </c>
      <c r="I101" s="49">
        <v>80</v>
      </c>
      <c r="J101" s="49">
        <v>80</v>
      </c>
      <c r="K101" s="49">
        <v>71</v>
      </c>
      <c r="L101" s="49">
        <v>76</v>
      </c>
      <c r="M101" s="49">
        <v>76</v>
      </c>
      <c r="N101" s="136">
        <f t="shared" ref="N101:N108" si="52">H101*G101/1000</f>
        <v>142.5</v>
      </c>
      <c r="O101" s="136">
        <f t="shared" ref="O101:O108" si="53">I101*G101/1000</f>
        <v>152</v>
      </c>
      <c r="P101" s="136">
        <f t="shared" ref="P101:P109" si="54">J101*G101/1000</f>
        <v>152</v>
      </c>
      <c r="Q101" s="262">
        <f>SUM(N101:N109)</f>
        <v>195.54899999999995</v>
      </c>
      <c r="R101" s="262">
        <f>SUM(O101:O109)</f>
        <v>209.19604000000001</v>
      </c>
      <c r="S101" s="262">
        <f>SUM(P101:P109)</f>
        <v>213.196</v>
      </c>
      <c r="T101" s="263">
        <f>Q101*1.5</f>
        <v>293.32349999999991</v>
      </c>
      <c r="U101" s="263">
        <f>R101*1.5</f>
        <v>313.79406</v>
      </c>
      <c r="V101" s="266">
        <f>S101*1.5</f>
        <v>319.79399999999998</v>
      </c>
      <c r="W101" s="3"/>
      <c r="X101" s="3"/>
      <c r="Y101" s="3"/>
    </row>
    <row r="102" spans="1:25" ht="15" customHeight="1" x14ac:dyDescent="0.25">
      <c r="A102" s="3"/>
      <c r="B102" s="227"/>
      <c r="C102" s="228"/>
      <c r="D102" s="228"/>
      <c r="E102" s="228"/>
      <c r="F102" s="42" t="s">
        <v>11</v>
      </c>
      <c r="G102" s="59">
        <v>204</v>
      </c>
      <c r="H102" s="49">
        <v>20</v>
      </c>
      <c r="I102" s="49">
        <v>23</v>
      </c>
      <c r="J102" s="49">
        <v>23</v>
      </c>
      <c r="K102" s="49">
        <v>17</v>
      </c>
      <c r="L102" s="49">
        <v>20</v>
      </c>
      <c r="M102" s="49">
        <v>20</v>
      </c>
      <c r="N102" s="136">
        <f t="shared" si="52"/>
        <v>4.08</v>
      </c>
      <c r="O102" s="136">
        <f t="shared" si="53"/>
        <v>4.6920000000000002</v>
      </c>
      <c r="P102" s="136">
        <f t="shared" si="54"/>
        <v>4.6920000000000002</v>
      </c>
      <c r="Q102" s="244"/>
      <c r="R102" s="244"/>
      <c r="S102" s="244"/>
      <c r="T102" s="264"/>
      <c r="U102" s="264"/>
      <c r="V102" s="267"/>
      <c r="W102" s="3"/>
      <c r="X102" s="3"/>
      <c r="Y102" s="3"/>
    </row>
    <row r="103" spans="1:25" ht="15" customHeight="1" x14ac:dyDescent="0.25">
      <c r="A103" s="3"/>
      <c r="B103" s="227"/>
      <c r="C103" s="228"/>
      <c r="D103" s="228"/>
      <c r="E103" s="228"/>
      <c r="F103" s="42" t="s">
        <v>10</v>
      </c>
      <c r="G103" s="59">
        <v>219</v>
      </c>
      <c r="H103" s="49">
        <v>25</v>
      </c>
      <c r="I103" s="49">
        <v>25</v>
      </c>
      <c r="J103" s="49">
        <v>25</v>
      </c>
      <c r="K103" s="49">
        <v>20</v>
      </c>
      <c r="L103" s="49">
        <v>21</v>
      </c>
      <c r="M103" s="49">
        <v>21</v>
      </c>
      <c r="N103" s="136">
        <f t="shared" si="52"/>
        <v>5.4749999999999996</v>
      </c>
      <c r="O103" s="136">
        <f t="shared" si="53"/>
        <v>5.4749999999999996</v>
      </c>
      <c r="P103" s="136">
        <f t="shared" si="54"/>
        <v>5.4749999999999996</v>
      </c>
      <c r="Q103" s="244"/>
      <c r="R103" s="244"/>
      <c r="S103" s="244"/>
      <c r="T103" s="264"/>
      <c r="U103" s="264"/>
      <c r="V103" s="267"/>
      <c r="W103" s="3"/>
      <c r="X103" s="3"/>
      <c r="Y103" s="3"/>
    </row>
    <row r="104" spans="1:25" ht="15" customHeight="1" x14ac:dyDescent="0.25">
      <c r="A104" s="3"/>
      <c r="B104" s="227"/>
      <c r="C104" s="228"/>
      <c r="D104" s="228"/>
      <c r="E104" s="228"/>
      <c r="F104" s="42" t="s">
        <v>63</v>
      </c>
      <c r="G104" s="59">
        <v>276</v>
      </c>
      <c r="H104" s="49">
        <v>80</v>
      </c>
      <c r="I104" s="49">
        <v>90</v>
      </c>
      <c r="J104" s="49">
        <v>90</v>
      </c>
      <c r="K104" s="49">
        <v>60</v>
      </c>
      <c r="L104" s="49">
        <v>67</v>
      </c>
      <c r="M104" s="49">
        <v>67</v>
      </c>
      <c r="N104" s="136">
        <f t="shared" si="52"/>
        <v>22.08</v>
      </c>
      <c r="O104" s="136">
        <f t="shared" si="53"/>
        <v>24.84</v>
      </c>
      <c r="P104" s="136">
        <f t="shared" si="54"/>
        <v>24.84</v>
      </c>
      <c r="Q104" s="244"/>
      <c r="R104" s="244"/>
      <c r="S104" s="244"/>
      <c r="T104" s="264"/>
      <c r="U104" s="264"/>
      <c r="V104" s="267"/>
      <c r="W104" s="3"/>
      <c r="X104" s="3"/>
      <c r="Y104" s="3"/>
    </row>
    <row r="105" spans="1:25" ht="15" customHeight="1" x14ac:dyDescent="0.25">
      <c r="A105" s="3"/>
      <c r="B105" s="227"/>
      <c r="C105" s="228"/>
      <c r="D105" s="228"/>
      <c r="E105" s="228"/>
      <c r="F105" s="42" t="s">
        <v>74</v>
      </c>
      <c r="G105" s="59">
        <v>1820</v>
      </c>
      <c r="H105" s="49">
        <v>10</v>
      </c>
      <c r="I105" s="50">
        <v>10</v>
      </c>
      <c r="J105" s="50">
        <v>10</v>
      </c>
      <c r="K105" s="49">
        <v>7</v>
      </c>
      <c r="L105" s="50">
        <v>7</v>
      </c>
      <c r="M105" s="79">
        <v>7</v>
      </c>
      <c r="N105" s="136">
        <f t="shared" si="52"/>
        <v>18.2</v>
      </c>
      <c r="O105" s="136">
        <f t="shared" si="53"/>
        <v>18.2</v>
      </c>
      <c r="P105" s="136">
        <f t="shared" si="54"/>
        <v>18.2</v>
      </c>
      <c r="Q105" s="244"/>
      <c r="R105" s="244"/>
      <c r="S105" s="244"/>
      <c r="T105" s="264"/>
      <c r="U105" s="264"/>
      <c r="V105" s="267"/>
      <c r="W105" s="3"/>
      <c r="X105" s="3"/>
      <c r="Y105" s="3"/>
    </row>
    <row r="106" spans="1:25" ht="15" customHeight="1" x14ac:dyDescent="0.25">
      <c r="A106" s="3"/>
      <c r="B106" s="227"/>
      <c r="C106" s="228"/>
      <c r="D106" s="228"/>
      <c r="E106" s="228"/>
      <c r="F106" s="42" t="s">
        <v>12</v>
      </c>
      <c r="G106" s="59">
        <v>791</v>
      </c>
      <c r="H106" s="49">
        <v>4</v>
      </c>
      <c r="I106" s="49">
        <v>5</v>
      </c>
      <c r="J106" s="49">
        <v>5</v>
      </c>
      <c r="K106" s="49">
        <v>4</v>
      </c>
      <c r="L106" s="49">
        <v>5</v>
      </c>
      <c r="M106" s="49">
        <v>5</v>
      </c>
      <c r="N106" s="136">
        <f t="shared" si="52"/>
        <v>3.1640000000000001</v>
      </c>
      <c r="O106" s="136">
        <f t="shared" si="53"/>
        <v>3.9550000000000001</v>
      </c>
      <c r="P106" s="136">
        <f t="shared" si="54"/>
        <v>3.9550000000000001</v>
      </c>
      <c r="Q106" s="244"/>
      <c r="R106" s="244"/>
      <c r="S106" s="244"/>
      <c r="T106" s="264"/>
      <c r="U106" s="264"/>
      <c r="V106" s="267"/>
      <c r="W106" s="3"/>
      <c r="X106" s="3"/>
      <c r="Y106" s="3"/>
    </row>
    <row r="107" spans="1:25" ht="15" customHeight="1" x14ac:dyDescent="0.25">
      <c r="A107" s="3"/>
      <c r="B107" s="227"/>
      <c r="C107" s="228"/>
      <c r="D107" s="228"/>
      <c r="E107" s="228"/>
      <c r="F107" s="43" t="s">
        <v>19</v>
      </c>
      <c r="G107" s="59">
        <v>80</v>
      </c>
      <c r="H107" s="52">
        <v>0.2</v>
      </c>
      <c r="I107" s="52">
        <v>0.2</v>
      </c>
      <c r="J107" s="52">
        <v>0.2</v>
      </c>
      <c r="K107" s="52">
        <v>0.2</v>
      </c>
      <c r="L107" s="52">
        <v>0.2</v>
      </c>
      <c r="M107" s="52">
        <v>0.2</v>
      </c>
      <c r="N107" s="136">
        <f t="shared" si="52"/>
        <v>1.6E-2</v>
      </c>
      <c r="O107" s="136">
        <f t="shared" si="53"/>
        <v>1.6E-2</v>
      </c>
      <c r="P107" s="136">
        <f t="shared" si="54"/>
        <v>1.6E-2</v>
      </c>
      <c r="Q107" s="244"/>
      <c r="R107" s="244"/>
      <c r="S107" s="244"/>
      <c r="T107" s="264"/>
      <c r="U107" s="264"/>
      <c r="V107" s="267"/>
      <c r="W107" s="3"/>
      <c r="X107" s="3"/>
      <c r="Y107" s="3"/>
    </row>
    <row r="108" spans="1:25" ht="15" customHeight="1" x14ac:dyDescent="0.25">
      <c r="A108" s="3"/>
      <c r="B108" s="227"/>
      <c r="C108" s="228"/>
      <c r="D108" s="228"/>
      <c r="E108" s="228"/>
      <c r="F108" s="42" t="s">
        <v>77</v>
      </c>
      <c r="G108" s="59">
        <v>1800</v>
      </c>
      <c r="H108" s="52">
        <v>0.01</v>
      </c>
      <c r="I108" s="52">
        <v>0.01</v>
      </c>
      <c r="J108" s="52">
        <v>0.01</v>
      </c>
      <c r="K108" s="52">
        <v>0.01</v>
      </c>
      <c r="L108" s="52">
        <v>0.01</v>
      </c>
      <c r="M108" s="52">
        <v>0.01</v>
      </c>
      <c r="N108" s="136">
        <f t="shared" si="52"/>
        <v>1.7999999999999999E-2</v>
      </c>
      <c r="O108" s="136">
        <f t="shared" si="53"/>
        <v>1.7999999999999999E-2</v>
      </c>
      <c r="P108" s="136">
        <f t="shared" si="54"/>
        <v>1.7999999999999999E-2</v>
      </c>
      <c r="Q108" s="244"/>
      <c r="R108" s="244"/>
      <c r="S108" s="244"/>
      <c r="T108" s="264"/>
      <c r="U108" s="264"/>
      <c r="V108" s="267"/>
      <c r="W108" s="3"/>
      <c r="X108" s="3"/>
      <c r="Y108" s="3"/>
    </row>
    <row r="109" spans="1:25" ht="15" customHeight="1" x14ac:dyDescent="0.25">
      <c r="A109" s="3"/>
      <c r="B109" s="227"/>
      <c r="C109" s="228"/>
      <c r="D109" s="228"/>
      <c r="E109" s="228"/>
      <c r="F109" s="42" t="s">
        <v>50</v>
      </c>
      <c r="G109" s="59">
        <v>800</v>
      </c>
      <c r="H109" s="59">
        <v>5</v>
      </c>
      <c r="I109" s="59">
        <v>5</v>
      </c>
      <c r="J109" s="59">
        <v>5</v>
      </c>
      <c r="K109" s="59">
        <v>3</v>
      </c>
      <c r="L109" s="59">
        <v>3</v>
      </c>
      <c r="M109" s="59">
        <v>3</v>
      </c>
      <c r="N109" s="136">
        <f>H107*G107/1000</f>
        <v>1.6E-2</v>
      </c>
      <c r="O109" s="136">
        <f>I107*H107/1000</f>
        <v>4.000000000000001E-5</v>
      </c>
      <c r="P109" s="136">
        <f t="shared" si="54"/>
        <v>4</v>
      </c>
      <c r="Q109" s="245"/>
      <c r="R109" s="245"/>
      <c r="S109" s="245"/>
      <c r="T109" s="265"/>
      <c r="U109" s="265"/>
      <c r="V109" s="268"/>
      <c r="W109" s="3"/>
      <c r="X109" s="3"/>
      <c r="Y109" s="3"/>
    </row>
    <row r="110" spans="1:25" ht="15" customHeight="1" x14ac:dyDescent="0.25">
      <c r="A110" s="3"/>
      <c r="B110" s="227" t="s">
        <v>45</v>
      </c>
      <c r="C110" s="239">
        <v>200</v>
      </c>
      <c r="D110" s="239">
        <v>200</v>
      </c>
      <c r="E110" s="239">
        <v>200</v>
      </c>
      <c r="F110" s="43" t="s">
        <v>46</v>
      </c>
      <c r="G110" s="136">
        <v>3700.96</v>
      </c>
      <c r="H110" s="49">
        <v>7</v>
      </c>
      <c r="I110" s="49">
        <v>7</v>
      </c>
      <c r="J110" s="49">
        <v>7</v>
      </c>
      <c r="K110" s="49">
        <v>7</v>
      </c>
      <c r="L110" s="49">
        <v>7</v>
      </c>
      <c r="M110" s="49">
        <v>7</v>
      </c>
      <c r="N110" s="136">
        <f t="shared" ref="N110:N112" si="55">H110*G110/1000</f>
        <v>25.90672</v>
      </c>
      <c r="O110" s="136">
        <f t="shared" ref="O110:O112" si="56">I110*G110/1000</f>
        <v>25.90672</v>
      </c>
      <c r="P110" s="136">
        <f t="shared" ref="P110:P111" si="57">H110*G110/1000</f>
        <v>25.90672</v>
      </c>
      <c r="Q110" s="243">
        <f>SUM(N110:N112)</f>
        <v>102.24172000000002</v>
      </c>
      <c r="R110" s="243">
        <f t="shared" ref="R110:S110" si="58">SUM(O110:O112)</f>
        <v>102.24172000000002</v>
      </c>
      <c r="S110" s="243">
        <f t="shared" si="58"/>
        <v>102.24172000000002</v>
      </c>
      <c r="T110" s="270">
        <f>Q110*1.5</f>
        <v>153.36258000000004</v>
      </c>
      <c r="U110" s="270">
        <f>R110*1.5</f>
        <v>153.36258000000004</v>
      </c>
      <c r="V110" s="269">
        <f>S110*1.5</f>
        <v>153.36258000000004</v>
      </c>
      <c r="W110" s="3"/>
      <c r="X110" s="3"/>
      <c r="Y110" s="3"/>
    </row>
    <row r="111" spans="1:25" ht="15" customHeight="1" x14ac:dyDescent="0.25">
      <c r="A111" s="3"/>
      <c r="B111" s="227"/>
      <c r="C111" s="239"/>
      <c r="D111" s="239"/>
      <c r="E111" s="239"/>
      <c r="F111" s="43" t="s">
        <v>47</v>
      </c>
      <c r="G111" s="136">
        <v>417</v>
      </c>
      <c r="H111" s="49">
        <v>180</v>
      </c>
      <c r="I111" s="49">
        <v>180</v>
      </c>
      <c r="J111" s="49">
        <v>180</v>
      </c>
      <c r="K111" s="49">
        <v>180</v>
      </c>
      <c r="L111" s="49">
        <v>180</v>
      </c>
      <c r="M111" s="49">
        <v>180</v>
      </c>
      <c r="N111" s="136">
        <f t="shared" si="55"/>
        <v>75.06</v>
      </c>
      <c r="O111" s="136">
        <f t="shared" si="56"/>
        <v>75.06</v>
      </c>
      <c r="P111" s="136">
        <f t="shared" si="57"/>
        <v>75.06</v>
      </c>
      <c r="Q111" s="244"/>
      <c r="R111" s="244"/>
      <c r="S111" s="244"/>
      <c r="T111" s="264"/>
      <c r="U111" s="264"/>
      <c r="V111" s="267"/>
      <c r="W111" s="3"/>
      <c r="X111" s="3"/>
      <c r="Y111" s="3"/>
    </row>
    <row r="112" spans="1:25" ht="15" customHeight="1" x14ac:dyDescent="0.25">
      <c r="A112" s="3"/>
      <c r="B112" s="227"/>
      <c r="C112" s="239"/>
      <c r="D112" s="239"/>
      <c r="E112" s="239"/>
      <c r="F112" s="43" t="s">
        <v>29</v>
      </c>
      <c r="G112" s="136">
        <v>425</v>
      </c>
      <c r="H112" s="49">
        <v>3</v>
      </c>
      <c r="I112" s="49">
        <v>3</v>
      </c>
      <c r="J112" s="49">
        <v>3</v>
      </c>
      <c r="K112" s="49">
        <v>3</v>
      </c>
      <c r="L112" s="49">
        <v>3</v>
      </c>
      <c r="M112" s="49">
        <v>3</v>
      </c>
      <c r="N112" s="136">
        <f t="shared" si="55"/>
        <v>1.2749999999999999</v>
      </c>
      <c r="O112" s="136">
        <f t="shared" si="56"/>
        <v>1.2749999999999999</v>
      </c>
      <c r="P112" s="136">
        <f>J112*G112/1000</f>
        <v>1.2749999999999999</v>
      </c>
      <c r="Q112" s="245"/>
      <c r="R112" s="245"/>
      <c r="S112" s="245"/>
      <c r="T112" s="265"/>
      <c r="U112" s="265"/>
      <c r="V112" s="268"/>
      <c r="W112" s="3"/>
      <c r="X112" s="3"/>
      <c r="Y112" s="3"/>
    </row>
    <row r="113" spans="1:25" ht="15.75" x14ac:dyDescent="0.25">
      <c r="A113" s="3"/>
      <c r="B113" s="65" t="s">
        <v>58</v>
      </c>
      <c r="C113" s="57">
        <v>120</v>
      </c>
      <c r="D113" s="57">
        <v>120</v>
      </c>
      <c r="E113" s="57">
        <v>120</v>
      </c>
      <c r="F113" s="43" t="s">
        <v>42</v>
      </c>
      <c r="G113" s="136">
        <v>751</v>
      </c>
      <c r="H113" s="49">
        <v>150</v>
      </c>
      <c r="I113" s="49">
        <v>150</v>
      </c>
      <c r="J113" s="49">
        <v>150</v>
      </c>
      <c r="K113" s="49">
        <v>120</v>
      </c>
      <c r="L113" s="49">
        <v>120</v>
      </c>
      <c r="M113" s="49">
        <v>120</v>
      </c>
      <c r="N113" s="136">
        <f t="shared" ref="N113:N114" si="59">H113*G113/1000</f>
        <v>112.65</v>
      </c>
      <c r="O113" s="136">
        <f t="shared" ref="O113:O114" si="60">I113*G113/1000</f>
        <v>112.65</v>
      </c>
      <c r="P113" s="136">
        <f t="shared" ref="P113:P114" si="61">J113*G113/1000</f>
        <v>112.65</v>
      </c>
      <c r="Q113" s="114">
        <f>SUM(N113)</f>
        <v>112.65</v>
      </c>
      <c r="R113" s="114">
        <f t="shared" ref="R113:S114" si="62">SUM(O113)</f>
        <v>112.65</v>
      </c>
      <c r="S113" s="114">
        <f t="shared" si="62"/>
        <v>112.65</v>
      </c>
      <c r="T113" s="116">
        <f t="shared" ref="T113:V114" si="63">Q113*1.5</f>
        <v>168.97500000000002</v>
      </c>
      <c r="U113" s="116">
        <f t="shared" si="63"/>
        <v>168.97500000000002</v>
      </c>
      <c r="V113" s="116">
        <f t="shared" si="63"/>
        <v>168.97500000000002</v>
      </c>
      <c r="W113" s="3"/>
      <c r="X113" s="3"/>
      <c r="Y113" s="3"/>
    </row>
    <row r="114" spans="1:25" ht="30" x14ac:dyDescent="0.25">
      <c r="A114" s="3"/>
      <c r="B114" s="60" t="s">
        <v>98</v>
      </c>
      <c r="C114" s="59">
        <v>30</v>
      </c>
      <c r="D114" s="59">
        <v>50</v>
      </c>
      <c r="E114" s="59">
        <v>50</v>
      </c>
      <c r="F114" s="60" t="s">
        <v>98</v>
      </c>
      <c r="G114" s="59">
        <v>550</v>
      </c>
      <c r="H114" s="50">
        <v>30</v>
      </c>
      <c r="I114" s="50">
        <v>50</v>
      </c>
      <c r="J114" s="50">
        <v>50</v>
      </c>
      <c r="K114" s="50">
        <v>30</v>
      </c>
      <c r="L114" s="50">
        <v>50</v>
      </c>
      <c r="M114" s="50">
        <v>50</v>
      </c>
      <c r="N114" s="135">
        <f t="shared" si="59"/>
        <v>16.5</v>
      </c>
      <c r="O114" s="135">
        <f t="shared" si="60"/>
        <v>27.5</v>
      </c>
      <c r="P114" s="135">
        <f t="shared" si="61"/>
        <v>27.5</v>
      </c>
      <c r="Q114" s="114">
        <f>SUM(N114)</f>
        <v>16.5</v>
      </c>
      <c r="R114" s="114">
        <f t="shared" si="62"/>
        <v>27.5</v>
      </c>
      <c r="S114" s="114">
        <f t="shared" si="62"/>
        <v>27.5</v>
      </c>
      <c r="T114" s="116">
        <f t="shared" si="63"/>
        <v>24.75</v>
      </c>
      <c r="U114" s="116">
        <f t="shared" si="63"/>
        <v>41.25</v>
      </c>
      <c r="V114" s="116">
        <f t="shared" si="63"/>
        <v>41.25</v>
      </c>
      <c r="W114" s="3"/>
      <c r="X114" s="3"/>
      <c r="Y114" s="3"/>
    </row>
    <row r="115" spans="1:25" ht="15.75" thickBot="1" x14ac:dyDescent="0.3">
      <c r="A115" s="3"/>
      <c r="B115" s="249"/>
      <c r="C115" s="249"/>
      <c r="D115" s="249"/>
      <c r="E115" s="249"/>
      <c r="F115" s="249"/>
      <c r="G115" s="249"/>
      <c r="H115" s="249"/>
      <c r="I115" s="249"/>
      <c r="J115" s="249"/>
      <c r="K115" s="249"/>
      <c r="L115" s="249"/>
      <c r="M115" s="249"/>
      <c r="N115" s="249"/>
      <c r="O115" s="249"/>
      <c r="P115" s="249"/>
      <c r="Q115" s="171">
        <f>SUM(Q101:Q114)</f>
        <v>426.94071999999994</v>
      </c>
      <c r="R115" s="80">
        <f t="shared" ref="R115:V115" si="64">SUM(R101:R114)</f>
        <v>451.58776</v>
      </c>
      <c r="S115" s="80">
        <f t="shared" si="64"/>
        <v>455.58771999999999</v>
      </c>
      <c r="T115" s="80">
        <f t="shared" si="64"/>
        <v>640.41107999999997</v>
      </c>
      <c r="U115" s="80">
        <f t="shared" si="64"/>
        <v>677.38164000000006</v>
      </c>
      <c r="V115" s="80">
        <f t="shared" si="64"/>
        <v>683.38157999999999</v>
      </c>
      <c r="W115" s="3"/>
      <c r="X115" s="3"/>
      <c r="Y115" s="3"/>
    </row>
    <row r="116" spans="1:25" ht="15.75" x14ac:dyDescent="0.25">
      <c r="A116" s="3"/>
      <c r="B116" s="150"/>
      <c r="C116" s="150"/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3"/>
      <c r="R116" s="3"/>
      <c r="S116" s="3"/>
      <c r="T116" s="3"/>
      <c r="U116" s="3"/>
      <c r="V116" s="3"/>
      <c r="W116" s="3"/>
      <c r="X116" s="3"/>
      <c r="Y116" s="3"/>
    </row>
    <row r="117" spans="1:25" x14ac:dyDescent="0.25">
      <c r="A117" s="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3"/>
      <c r="X117" s="3"/>
      <c r="Y117" s="3"/>
    </row>
    <row r="118" spans="1:25" x14ac:dyDescent="0.25">
      <c r="A118" s="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3"/>
      <c r="X118" s="3"/>
      <c r="Y118" s="3"/>
    </row>
    <row r="119" spans="1:25" x14ac:dyDescent="0.25">
      <c r="A119" s="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3"/>
      <c r="X119" s="3"/>
      <c r="Y119" s="3"/>
    </row>
    <row r="120" spans="1:25" x14ac:dyDescent="0.25">
      <c r="A120" s="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3"/>
      <c r="X120" s="3"/>
      <c r="Y120" s="3"/>
    </row>
    <row r="121" spans="1:25" x14ac:dyDescent="0.25">
      <c r="A121" s="2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</row>
    <row r="122" spans="1:25" x14ac:dyDescent="0.25">
      <c r="A122" s="2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</row>
    <row r="123" spans="1:25" x14ac:dyDescent="0.25">
      <c r="A123" s="2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</row>
    <row r="124" spans="1:25" x14ac:dyDescent="0.25">
      <c r="A124" s="2"/>
    </row>
    <row r="125" spans="1:25" x14ac:dyDescent="0.25">
      <c r="A125" s="2"/>
    </row>
  </sheetData>
  <mergeCells count="201">
    <mergeCell ref="S90:S94"/>
    <mergeCell ref="T90:T94"/>
    <mergeCell ref="U90:U94"/>
    <mergeCell ref="V90:V94"/>
    <mergeCell ref="Q86:Q89"/>
    <mergeCell ref="R86:R89"/>
    <mergeCell ref="S14:S22"/>
    <mergeCell ref="T14:T22"/>
    <mergeCell ref="U14:U22"/>
    <mergeCell ref="V14:V22"/>
    <mergeCell ref="A27:P27"/>
    <mergeCell ref="R23:R25"/>
    <mergeCell ref="A77:P77"/>
    <mergeCell ref="A99:P99"/>
    <mergeCell ref="V53:V56"/>
    <mergeCell ref="V42:V46"/>
    <mergeCell ref="S42:S46"/>
    <mergeCell ref="T42:T46"/>
    <mergeCell ref="U42:U46"/>
    <mergeCell ref="U33:U38"/>
    <mergeCell ref="V33:V38"/>
    <mergeCell ref="V39:V41"/>
    <mergeCell ref="U48:U49"/>
    <mergeCell ref="V48:V49"/>
    <mergeCell ref="S33:S38"/>
    <mergeCell ref="V96:V97"/>
    <mergeCell ref="S96:S97"/>
    <mergeCell ref="T96:T97"/>
    <mergeCell ref="U96:U97"/>
    <mergeCell ref="V86:V89"/>
    <mergeCell ref="E14:E22"/>
    <mergeCell ref="Q14:Q22"/>
    <mergeCell ref="R14:R22"/>
    <mergeCell ref="C42:C46"/>
    <mergeCell ref="D42:D46"/>
    <mergeCell ref="E42:E46"/>
    <mergeCell ref="Q42:Q46"/>
    <mergeCell ref="R42:R46"/>
    <mergeCell ref="B23:B25"/>
    <mergeCell ref="C23:C25"/>
    <mergeCell ref="D23:D25"/>
    <mergeCell ref="E23:E25"/>
    <mergeCell ref="Q39:Q41"/>
    <mergeCell ref="R39:R41"/>
    <mergeCell ref="B96:B97"/>
    <mergeCell ref="C96:C97"/>
    <mergeCell ref="D96:D97"/>
    <mergeCell ref="E96:E97"/>
    <mergeCell ref="Q96:Q97"/>
    <mergeCell ref="R96:R97"/>
    <mergeCell ref="B90:B94"/>
    <mergeCell ref="C90:C94"/>
    <mergeCell ref="D90:D94"/>
    <mergeCell ref="E90:E94"/>
    <mergeCell ref="Q90:Q94"/>
    <mergeCell ref="R90:R94"/>
    <mergeCell ref="B101:B109"/>
    <mergeCell ref="B115:P115"/>
    <mergeCell ref="B52:V52"/>
    <mergeCell ref="B29:B32"/>
    <mergeCell ref="C29:C32"/>
    <mergeCell ref="D29:D32"/>
    <mergeCell ref="E29:E32"/>
    <mergeCell ref="Q29:Q32"/>
    <mergeCell ref="R29:R32"/>
    <mergeCell ref="S29:S32"/>
    <mergeCell ref="T29:T32"/>
    <mergeCell ref="U29:U32"/>
    <mergeCell ref="V29:V32"/>
    <mergeCell ref="B79:B85"/>
    <mergeCell ref="C79:C85"/>
    <mergeCell ref="D79:D85"/>
    <mergeCell ref="E79:E85"/>
    <mergeCell ref="Q79:Q85"/>
    <mergeCell ref="R79:R85"/>
    <mergeCell ref="S79:S85"/>
    <mergeCell ref="T79:T85"/>
    <mergeCell ref="U79:U85"/>
    <mergeCell ref="V110:V112"/>
    <mergeCell ref="V57:V62"/>
    <mergeCell ref="A8:P8"/>
    <mergeCell ref="A51:M51"/>
    <mergeCell ref="B2:P2"/>
    <mergeCell ref="B6:B7"/>
    <mergeCell ref="C6:E6"/>
    <mergeCell ref="F6:F7"/>
    <mergeCell ref="G6:G7"/>
    <mergeCell ref="H6:J6"/>
    <mergeCell ref="K6:M6"/>
    <mergeCell ref="N6:P6"/>
    <mergeCell ref="B9:P9"/>
    <mergeCell ref="D39:D41"/>
    <mergeCell ref="E39:E41"/>
    <mergeCell ref="B33:B38"/>
    <mergeCell ref="B39:B41"/>
    <mergeCell ref="C39:C41"/>
    <mergeCell ref="B42:B46"/>
    <mergeCell ref="B10:B13"/>
    <mergeCell ref="C10:C13"/>
    <mergeCell ref="D10:D13"/>
    <mergeCell ref="E10:E13"/>
    <mergeCell ref="B14:B22"/>
    <mergeCell ref="C14:C22"/>
    <mergeCell ref="D14:D22"/>
    <mergeCell ref="C101:C109"/>
    <mergeCell ref="D101:D109"/>
    <mergeCell ref="E101:E109"/>
    <mergeCell ref="T48:T49"/>
    <mergeCell ref="Q74:Q75"/>
    <mergeCell ref="R74:R75"/>
    <mergeCell ref="S74:S75"/>
    <mergeCell ref="T74:T75"/>
    <mergeCell ref="U74:U75"/>
    <mergeCell ref="Q48:Q49"/>
    <mergeCell ref="R48:R49"/>
    <mergeCell ref="S48:S49"/>
    <mergeCell ref="C57:C62"/>
    <mergeCell ref="D57:D62"/>
    <mergeCell ref="E57:E62"/>
    <mergeCell ref="C74:C75"/>
    <mergeCell ref="D74:D75"/>
    <mergeCell ref="E74:E75"/>
    <mergeCell ref="C63:C73"/>
    <mergeCell ref="D63:D73"/>
    <mergeCell ref="E63:E73"/>
    <mergeCell ref="S86:S89"/>
    <mergeCell ref="T86:T89"/>
    <mergeCell ref="U86:U89"/>
    <mergeCell ref="Q6:S6"/>
    <mergeCell ref="T6:V6"/>
    <mergeCell ref="Q101:Q109"/>
    <mergeCell ref="R101:R109"/>
    <mergeCell ref="S101:S109"/>
    <mergeCell ref="T101:T109"/>
    <mergeCell ref="U101:U109"/>
    <mergeCell ref="V101:V109"/>
    <mergeCell ref="Q53:Q56"/>
    <mergeCell ref="Q57:Q62"/>
    <mergeCell ref="R57:R62"/>
    <mergeCell ref="V79:V85"/>
    <mergeCell ref="R63:R73"/>
    <mergeCell ref="S63:S73"/>
    <mergeCell ref="T63:T73"/>
    <mergeCell ref="U63:U73"/>
    <mergeCell ref="Q63:Q73"/>
    <mergeCell ref="T33:T38"/>
    <mergeCell ref="R53:R56"/>
    <mergeCell ref="S57:S62"/>
    <mergeCell ref="T57:T62"/>
    <mergeCell ref="U57:U62"/>
    <mergeCell ref="Q23:Q25"/>
    <mergeCell ref="V63:V73"/>
    <mergeCell ref="T23:T25"/>
    <mergeCell ref="U23:U25"/>
    <mergeCell ref="S53:S56"/>
    <mergeCell ref="T53:T56"/>
    <mergeCell ref="U53:U56"/>
    <mergeCell ref="S39:S41"/>
    <mergeCell ref="T39:T41"/>
    <mergeCell ref="U39:U41"/>
    <mergeCell ref="V74:V75"/>
    <mergeCell ref="B28:V28"/>
    <mergeCell ref="B57:B62"/>
    <mergeCell ref="Q33:Q38"/>
    <mergeCell ref="R33:R38"/>
    <mergeCell ref="B53:B56"/>
    <mergeCell ref="B63:B73"/>
    <mergeCell ref="V23:V25"/>
    <mergeCell ref="B110:B112"/>
    <mergeCell ref="C110:C112"/>
    <mergeCell ref="D110:D112"/>
    <mergeCell ref="E110:E112"/>
    <mergeCell ref="Q110:Q112"/>
    <mergeCell ref="R110:R112"/>
    <mergeCell ref="S110:S112"/>
    <mergeCell ref="T110:T112"/>
    <mergeCell ref="U110:U112"/>
    <mergeCell ref="Q10:Q13"/>
    <mergeCell ref="R10:R13"/>
    <mergeCell ref="S10:S13"/>
    <mergeCell ref="T10:T13"/>
    <mergeCell ref="U10:U13"/>
    <mergeCell ref="V10:V13"/>
    <mergeCell ref="B100:P100"/>
    <mergeCell ref="B48:B49"/>
    <mergeCell ref="C48:C49"/>
    <mergeCell ref="D48:D49"/>
    <mergeCell ref="E48:E49"/>
    <mergeCell ref="B78:P78"/>
    <mergeCell ref="C53:C56"/>
    <mergeCell ref="C33:C38"/>
    <mergeCell ref="D33:D38"/>
    <mergeCell ref="E33:E38"/>
    <mergeCell ref="D53:D56"/>
    <mergeCell ref="E53:E56"/>
    <mergeCell ref="B74:B75"/>
    <mergeCell ref="B86:B89"/>
    <mergeCell ref="C86:C89"/>
    <mergeCell ref="D86:D89"/>
    <mergeCell ref="E86:E89"/>
    <mergeCell ref="S23:S25"/>
  </mergeCells>
  <pageMargins left="0.7" right="0.7" top="0.75" bottom="0.75" header="0.3" footer="0.3"/>
  <pageSetup paperSize="9" scale="3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3"/>
  <sheetViews>
    <sheetView view="pageBreakPreview" topLeftCell="A88" zoomScale="98" zoomScaleNormal="98" zoomScaleSheetLayoutView="98" workbookViewId="0">
      <selection activeCell="F19" sqref="F19"/>
    </sheetView>
  </sheetViews>
  <sheetFormatPr defaultRowHeight="15" outlineLevelCol="1" x14ac:dyDescent="0.25"/>
  <cols>
    <col min="2" max="2" width="24.28515625" customWidth="1"/>
    <col min="5" max="5" width="9.140625" customWidth="1"/>
    <col min="6" max="6" width="27.140625" customWidth="1"/>
    <col min="7" max="7" width="10.42578125" hidden="1" customWidth="1"/>
    <col min="8" max="8" width="10.5703125" customWidth="1"/>
    <col min="9" max="9" width="10.140625" customWidth="1"/>
    <col min="10" max="10" width="10.5703125" customWidth="1"/>
    <col min="11" max="11" width="10.28515625" customWidth="1"/>
    <col min="12" max="12" width="10.140625" customWidth="1"/>
    <col min="13" max="13" width="9.7109375" customWidth="1"/>
    <col min="14" max="22" width="9.140625" hidden="1" customWidth="1" outlineLevel="1"/>
    <col min="23" max="23" width="9.140625" collapsed="1"/>
  </cols>
  <sheetData>
    <row r="1" spans="1:25" ht="15.75" x14ac:dyDescent="0.25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  <c r="T1" s="3"/>
      <c r="U1" s="3"/>
      <c r="V1" s="3"/>
      <c r="W1" s="8"/>
      <c r="X1" s="8"/>
      <c r="Y1" s="3"/>
    </row>
    <row r="2" spans="1:25" x14ac:dyDescent="0.25">
      <c r="A2" s="3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45"/>
      <c r="R2" s="45"/>
      <c r="S2" s="45"/>
      <c r="T2" s="3"/>
      <c r="U2" s="3"/>
      <c r="V2" s="3"/>
      <c r="W2" s="3"/>
      <c r="X2" s="3"/>
      <c r="Y2" s="3"/>
    </row>
    <row r="3" spans="1:25" x14ac:dyDescent="0.25">
      <c r="A3" s="3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5"/>
      <c r="R3" s="45"/>
      <c r="S3" s="45"/>
      <c r="T3" s="3"/>
      <c r="U3" s="3"/>
      <c r="V3" s="3"/>
      <c r="W3" s="3"/>
      <c r="X3" s="3"/>
      <c r="Y3" s="3"/>
    </row>
    <row r="4" spans="1:25" x14ac:dyDescent="0.25">
      <c r="A4" s="3"/>
      <c r="B4" s="47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3"/>
      <c r="U4" s="3"/>
      <c r="V4" s="3"/>
      <c r="W4" s="3"/>
      <c r="X4" s="3"/>
      <c r="Y4" s="3"/>
    </row>
    <row r="5" spans="1:25" ht="18.75" x14ac:dyDescent="0.3">
      <c r="A5" s="3"/>
      <c r="B5" s="233" t="s">
        <v>161</v>
      </c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45"/>
      <c r="O5" s="45"/>
      <c r="P5" s="45"/>
      <c r="Q5" s="45"/>
      <c r="R5" s="45"/>
      <c r="S5" s="45"/>
      <c r="T5" s="3"/>
      <c r="U5" s="3"/>
      <c r="V5" s="3"/>
      <c r="W5" s="3"/>
      <c r="X5" s="3"/>
      <c r="Y5" s="3"/>
    </row>
    <row r="6" spans="1:25" ht="15.75" thickBot="1" x14ac:dyDescent="0.3">
      <c r="A6" s="3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45"/>
      <c r="O6" s="45"/>
      <c r="P6" s="45"/>
      <c r="Q6" s="45"/>
      <c r="R6" s="45"/>
      <c r="S6" s="45"/>
      <c r="T6" s="3"/>
      <c r="U6" s="3"/>
      <c r="V6" s="3"/>
      <c r="W6" s="3"/>
      <c r="X6" s="3"/>
      <c r="Y6" s="3"/>
    </row>
    <row r="7" spans="1:25" ht="27.75" customHeight="1" x14ac:dyDescent="0.25">
      <c r="A7" s="3"/>
      <c r="B7" s="293" t="s">
        <v>0</v>
      </c>
      <c r="C7" s="295" t="s">
        <v>1</v>
      </c>
      <c r="D7" s="295"/>
      <c r="E7" s="295"/>
      <c r="F7" s="296" t="s">
        <v>2</v>
      </c>
      <c r="G7" s="298" t="s">
        <v>3</v>
      </c>
      <c r="H7" s="295" t="s">
        <v>4</v>
      </c>
      <c r="I7" s="295"/>
      <c r="J7" s="295"/>
      <c r="K7" s="295" t="s">
        <v>5</v>
      </c>
      <c r="L7" s="295"/>
      <c r="M7" s="295"/>
      <c r="N7" s="295" t="s">
        <v>96</v>
      </c>
      <c r="O7" s="295"/>
      <c r="P7" s="295"/>
      <c r="Q7" s="286" t="s">
        <v>6</v>
      </c>
      <c r="R7" s="286"/>
      <c r="S7" s="287"/>
      <c r="T7" s="288" t="s">
        <v>97</v>
      </c>
      <c r="U7" s="288"/>
      <c r="V7" s="289"/>
      <c r="W7" s="3"/>
      <c r="X7" s="3"/>
      <c r="Y7" s="3"/>
    </row>
    <row r="8" spans="1:25" ht="29.25" thickBot="1" x14ac:dyDescent="0.3">
      <c r="A8" s="3"/>
      <c r="B8" s="294"/>
      <c r="C8" s="123" t="s">
        <v>13</v>
      </c>
      <c r="D8" s="123" t="s">
        <v>7</v>
      </c>
      <c r="E8" s="123" t="s">
        <v>8</v>
      </c>
      <c r="F8" s="297"/>
      <c r="G8" s="299"/>
      <c r="H8" s="123" t="s">
        <v>13</v>
      </c>
      <c r="I8" s="123" t="s">
        <v>7</v>
      </c>
      <c r="J8" s="123" t="s">
        <v>8</v>
      </c>
      <c r="K8" s="123" t="s">
        <v>13</v>
      </c>
      <c r="L8" s="123" t="s">
        <v>7</v>
      </c>
      <c r="M8" s="123" t="s">
        <v>8</v>
      </c>
      <c r="N8" s="123" t="s">
        <v>13</v>
      </c>
      <c r="O8" s="123" t="s">
        <v>7</v>
      </c>
      <c r="P8" s="48" t="s">
        <v>8</v>
      </c>
      <c r="Q8" s="123" t="s">
        <v>13</v>
      </c>
      <c r="R8" s="123" t="s">
        <v>7</v>
      </c>
      <c r="S8" s="48" t="s">
        <v>8</v>
      </c>
      <c r="T8" s="123" t="s">
        <v>13</v>
      </c>
      <c r="U8" s="123" t="s">
        <v>7</v>
      </c>
      <c r="V8" s="48" t="s">
        <v>8</v>
      </c>
      <c r="W8" s="3"/>
      <c r="X8" s="3"/>
      <c r="Y8" s="3"/>
    </row>
    <row r="9" spans="1:25" x14ac:dyDescent="0.25">
      <c r="A9" s="252" t="s">
        <v>90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3"/>
      <c r="Q9" s="45"/>
      <c r="R9" s="45"/>
      <c r="S9" s="45"/>
      <c r="T9" s="3"/>
      <c r="U9" s="3"/>
      <c r="V9" s="3"/>
      <c r="W9" s="3"/>
      <c r="X9" s="3"/>
      <c r="Y9" s="3"/>
    </row>
    <row r="10" spans="1:25" ht="18.75" customHeight="1" thickBot="1" x14ac:dyDescent="0.3">
      <c r="A10" s="3"/>
      <c r="B10" s="242" t="s">
        <v>9</v>
      </c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45"/>
      <c r="R10" s="45"/>
      <c r="S10" s="45"/>
      <c r="T10" s="3"/>
      <c r="U10" s="3"/>
      <c r="V10" s="3"/>
      <c r="W10" s="3"/>
      <c r="X10" s="3"/>
      <c r="Y10" s="3"/>
    </row>
    <row r="11" spans="1:25" ht="18.75" customHeight="1" x14ac:dyDescent="0.25">
      <c r="A11" s="3"/>
      <c r="B11" s="227" t="s">
        <v>132</v>
      </c>
      <c r="C11" s="239">
        <v>70</v>
      </c>
      <c r="D11" s="239">
        <v>90</v>
      </c>
      <c r="E11" s="239">
        <v>100</v>
      </c>
      <c r="F11" s="64" t="s">
        <v>51</v>
      </c>
      <c r="G11" s="136">
        <v>212</v>
      </c>
      <c r="H11" s="49">
        <v>49</v>
      </c>
      <c r="I11" s="49">
        <v>63</v>
      </c>
      <c r="J11" s="49">
        <v>70</v>
      </c>
      <c r="K11" s="49">
        <v>35</v>
      </c>
      <c r="L11" s="49">
        <v>45</v>
      </c>
      <c r="M11" s="49">
        <v>50</v>
      </c>
      <c r="N11" s="136">
        <f>H11*G11/1000</f>
        <v>10.388</v>
      </c>
      <c r="O11" s="136">
        <f>I11*G11/1000</f>
        <v>13.356</v>
      </c>
      <c r="P11" s="136">
        <f>J11*G11/1000</f>
        <v>14.84</v>
      </c>
      <c r="Q11" s="262">
        <f>SUM(N11:N15)</f>
        <v>45.942000000000007</v>
      </c>
      <c r="R11" s="262">
        <f>SUM(O11:O15)</f>
        <v>58.557500000000005</v>
      </c>
      <c r="S11" s="262">
        <f>SUM(P11:P15)</f>
        <v>65.063000000000002</v>
      </c>
      <c r="T11" s="263">
        <f>Q11*1.5</f>
        <v>68.913000000000011</v>
      </c>
      <c r="U11" s="263">
        <f>R11*1.5</f>
        <v>87.836250000000007</v>
      </c>
      <c r="V11" s="266">
        <f>S11*1.5</f>
        <v>97.594500000000011</v>
      </c>
      <c r="W11" s="3"/>
      <c r="X11" s="3"/>
      <c r="Y11" s="3"/>
    </row>
    <row r="12" spans="1:25" ht="18.75" customHeight="1" x14ac:dyDescent="0.25">
      <c r="A12" s="3"/>
      <c r="B12" s="227"/>
      <c r="C12" s="239"/>
      <c r="D12" s="239"/>
      <c r="E12" s="239"/>
      <c r="F12" s="81" t="s">
        <v>26</v>
      </c>
      <c r="G12" s="137">
        <v>219</v>
      </c>
      <c r="H12" s="139">
        <v>21</v>
      </c>
      <c r="I12" s="139">
        <v>27</v>
      </c>
      <c r="J12" s="52">
        <v>30</v>
      </c>
      <c r="K12" s="139">
        <v>16</v>
      </c>
      <c r="L12" s="139">
        <v>21</v>
      </c>
      <c r="M12" s="52">
        <v>23</v>
      </c>
      <c r="N12" s="136">
        <f>H12*G14/1000</f>
        <v>16.611000000000001</v>
      </c>
      <c r="O12" s="136">
        <f>I12*G14/1000</f>
        <v>21.356999999999999</v>
      </c>
      <c r="P12" s="136">
        <f>J12*G14/1000</f>
        <v>23.73</v>
      </c>
      <c r="Q12" s="244"/>
      <c r="R12" s="244"/>
      <c r="S12" s="244"/>
      <c r="T12" s="264"/>
      <c r="U12" s="264"/>
      <c r="V12" s="267"/>
      <c r="W12" s="3"/>
      <c r="X12" s="3"/>
      <c r="Y12" s="3"/>
    </row>
    <row r="13" spans="1:25" ht="18.75" customHeight="1" x14ac:dyDescent="0.25">
      <c r="A13" s="3"/>
      <c r="B13" s="227"/>
      <c r="C13" s="239"/>
      <c r="D13" s="239"/>
      <c r="E13" s="239"/>
      <c r="F13" s="42" t="s">
        <v>28</v>
      </c>
      <c r="G13" s="136">
        <v>751</v>
      </c>
      <c r="H13" s="139">
        <v>21</v>
      </c>
      <c r="I13" s="139">
        <v>27</v>
      </c>
      <c r="J13" s="52">
        <v>30</v>
      </c>
      <c r="K13" s="139">
        <v>15</v>
      </c>
      <c r="L13" s="139">
        <v>19</v>
      </c>
      <c r="M13" s="52">
        <v>21</v>
      </c>
      <c r="N13" s="136">
        <f>H13*G13/1000</f>
        <v>15.771000000000001</v>
      </c>
      <c r="O13" s="136">
        <f>I13*G13/1000</f>
        <v>20.277000000000001</v>
      </c>
      <c r="P13" s="136">
        <f>J13*G13/1000</f>
        <v>22.53</v>
      </c>
      <c r="Q13" s="244"/>
      <c r="R13" s="244"/>
      <c r="S13" s="244"/>
      <c r="T13" s="264"/>
      <c r="U13" s="264"/>
      <c r="V13" s="267"/>
      <c r="W13" s="3"/>
      <c r="X13" s="3"/>
      <c r="Y13" s="3"/>
    </row>
    <row r="14" spans="1:25" ht="18.75" customHeight="1" x14ac:dyDescent="0.25">
      <c r="A14" s="3"/>
      <c r="B14" s="227"/>
      <c r="C14" s="239"/>
      <c r="D14" s="239"/>
      <c r="E14" s="239"/>
      <c r="F14" s="42" t="s">
        <v>12</v>
      </c>
      <c r="G14" s="136">
        <v>791</v>
      </c>
      <c r="H14" s="52">
        <v>4</v>
      </c>
      <c r="I14" s="52">
        <v>4.5</v>
      </c>
      <c r="J14" s="52">
        <v>5</v>
      </c>
      <c r="K14" s="52">
        <v>4</v>
      </c>
      <c r="L14" s="52">
        <v>4.5</v>
      </c>
      <c r="M14" s="52">
        <v>5</v>
      </c>
      <c r="N14" s="136">
        <f>H14*G14/1000</f>
        <v>3.1640000000000001</v>
      </c>
      <c r="O14" s="136">
        <f>I14*G14/1000</f>
        <v>3.5594999999999999</v>
      </c>
      <c r="P14" s="136">
        <f>J14*G14/1000</f>
        <v>3.9550000000000001</v>
      </c>
      <c r="Q14" s="244"/>
      <c r="R14" s="244"/>
      <c r="S14" s="244"/>
      <c r="T14" s="264"/>
      <c r="U14" s="264"/>
      <c r="V14" s="267"/>
      <c r="W14" s="3"/>
      <c r="X14" s="3"/>
      <c r="Y14" s="3"/>
    </row>
    <row r="15" spans="1:25" ht="18.75" customHeight="1" x14ac:dyDescent="0.25">
      <c r="A15" s="3"/>
      <c r="B15" s="227"/>
      <c r="C15" s="239"/>
      <c r="D15" s="239"/>
      <c r="E15" s="239"/>
      <c r="F15" s="43" t="s">
        <v>19</v>
      </c>
      <c r="G15" s="136">
        <v>80</v>
      </c>
      <c r="H15" s="52">
        <v>0.1</v>
      </c>
      <c r="I15" s="52">
        <v>0.1</v>
      </c>
      <c r="J15" s="52">
        <v>0.1</v>
      </c>
      <c r="K15" s="52">
        <v>0.1</v>
      </c>
      <c r="L15" s="52">
        <v>0.1</v>
      </c>
      <c r="M15" s="52">
        <v>0.1</v>
      </c>
      <c r="N15" s="136">
        <f>H15*G15/1000</f>
        <v>8.0000000000000002E-3</v>
      </c>
      <c r="O15" s="136">
        <f>I15*G15/1000</f>
        <v>8.0000000000000002E-3</v>
      </c>
      <c r="P15" s="136">
        <f>J15*G15/1000</f>
        <v>8.0000000000000002E-3</v>
      </c>
      <c r="Q15" s="245"/>
      <c r="R15" s="245"/>
      <c r="S15" s="245"/>
      <c r="T15" s="265"/>
      <c r="U15" s="265"/>
      <c r="V15" s="268"/>
      <c r="W15" s="3"/>
      <c r="X15" s="3"/>
      <c r="Y15" s="3"/>
    </row>
    <row r="16" spans="1:25" ht="18.75" customHeight="1" x14ac:dyDescent="0.25">
      <c r="A16" s="3"/>
      <c r="B16" s="241" t="s">
        <v>138</v>
      </c>
      <c r="C16" s="228" t="s">
        <v>37</v>
      </c>
      <c r="D16" s="228" t="s">
        <v>38</v>
      </c>
      <c r="E16" s="228" t="s">
        <v>39</v>
      </c>
      <c r="F16" s="72" t="s">
        <v>139</v>
      </c>
      <c r="G16" s="136">
        <v>1500</v>
      </c>
      <c r="H16" s="49">
        <v>75</v>
      </c>
      <c r="I16" s="49">
        <v>84</v>
      </c>
      <c r="J16" s="49">
        <v>94</v>
      </c>
      <c r="K16" s="49">
        <v>68</v>
      </c>
      <c r="L16" s="49">
        <v>78</v>
      </c>
      <c r="M16" s="49">
        <v>98</v>
      </c>
      <c r="N16" s="136">
        <f t="shared" ref="N16:N24" si="0">H16*G16/1000</f>
        <v>112.5</v>
      </c>
      <c r="O16" s="136">
        <f t="shared" ref="O16:O24" si="1">I16*G16/1000</f>
        <v>126</v>
      </c>
      <c r="P16" s="136">
        <f t="shared" ref="P16:P24" si="2">J16*G16/1000</f>
        <v>141</v>
      </c>
      <c r="Q16" s="240">
        <f>SUM(N16:N24)</f>
        <v>198.69299999999998</v>
      </c>
      <c r="R16" s="240">
        <f>SUM(O16:O24)</f>
        <v>228.82299999999998</v>
      </c>
      <c r="S16" s="240">
        <f>SUM(P16:P24)</f>
        <v>281.68400000000003</v>
      </c>
      <c r="T16" s="261">
        <f>Q16*1.51</f>
        <v>300.02643</v>
      </c>
      <c r="U16" s="261">
        <f>R16*1.51</f>
        <v>345.52272999999997</v>
      </c>
      <c r="V16" s="261">
        <f>S16*1.51</f>
        <v>425.34284000000002</v>
      </c>
      <c r="W16" s="3"/>
      <c r="X16" s="3"/>
      <c r="Y16" s="3"/>
    </row>
    <row r="17" spans="1:25" ht="18.75" customHeight="1" x14ac:dyDescent="0.25">
      <c r="A17" s="3"/>
      <c r="B17" s="241"/>
      <c r="C17" s="228"/>
      <c r="D17" s="228"/>
      <c r="E17" s="228"/>
      <c r="F17" s="42" t="s">
        <v>11</v>
      </c>
      <c r="G17" s="136">
        <v>204</v>
      </c>
      <c r="H17" s="49">
        <v>13</v>
      </c>
      <c r="I17" s="49">
        <v>15</v>
      </c>
      <c r="J17" s="49">
        <v>20</v>
      </c>
      <c r="K17" s="49">
        <v>10</v>
      </c>
      <c r="L17" s="49">
        <v>10</v>
      </c>
      <c r="M17" s="49">
        <v>13</v>
      </c>
      <c r="N17" s="136">
        <f t="shared" si="0"/>
        <v>2.6520000000000001</v>
      </c>
      <c r="O17" s="136">
        <f t="shared" si="1"/>
        <v>3.06</v>
      </c>
      <c r="P17" s="136">
        <f t="shared" si="2"/>
        <v>4.08</v>
      </c>
      <c r="Q17" s="240"/>
      <c r="R17" s="240"/>
      <c r="S17" s="240"/>
      <c r="T17" s="261"/>
      <c r="U17" s="261"/>
      <c r="V17" s="261"/>
      <c r="W17" s="3"/>
      <c r="X17" s="3"/>
      <c r="Y17" s="3"/>
    </row>
    <row r="18" spans="1:25" ht="18.75" customHeight="1" x14ac:dyDescent="0.25">
      <c r="A18" s="3"/>
      <c r="B18" s="241"/>
      <c r="C18" s="228"/>
      <c r="D18" s="228"/>
      <c r="E18" s="228"/>
      <c r="F18" s="42" t="s">
        <v>10</v>
      </c>
      <c r="G18" s="136">
        <v>219</v>
      </c>
      <c r="H18" s="49">
        <v>13</v>
      </c>
      <c r="I18" s="49">
        <v>1</v>
      </c>
      <c r="J18" s="49">
        <v>20</v>
      </c>
      <c r="K18" s="49">
        <v>10</v>
      </c>
      <c r="L18" s="49">
        <v>11</v>
      </c>
      <c r="M18" s="49">
        <v>15</v>
      </c>
      <c r="N18" s="136">
        <f t="shared" si="0"/>
        <v>2.847</v>
      </c>
      <c r="O18" s="136">
        <f t="shared" si="1"/>
        <v>0.219</v>
      </c>
      <c r="P18" s="136">
        <f t="shared" si="2"/>
        <v>4.38</v>
      </c>
      <c r="Q18" s="240"/>
      <c r="R18" s="240"/>
      <c r="S18" s="240"/>
      <c r="T18" s="261"/>
      <c r="U18" s="261"/>
      <c r="V18" s="261"/>
      <c r="W18" s="3"/>
      <c r="X18" s="3"/>
      <c r="Y18" s="3"/>
    </row>
    <row r="19" spans="1:25" ht="18.75" customHeight="1" x14ac:dyDescent="0.25">
      <c r="A19" s="3"/>
      <c r="B19" s="241"/>
      <c r="C19" s="228"/>
      <c r="D19" s="228"/>
      <c r="E19" s="228"/>
      <c r="F19" s="42" t="s">
        <v>12</v>
      </c>
      <c r="G19" s="136">
        <v>791</v>
      </c>
      <c r="H19" s="49">
        <v>3</v>
      </c>
      <c r="I19" s="49">
        <v>4</v>
      </c>
      <c r="J19" s="49">
        <v>5</v>
      </c>
      <c r="K19" s="49">
        <v>5</v>
      </c>
      <c r="L19" s="49">
        <v>5</v>
      </c>
      <c r="M19" s="49">
        <v>7</v>
      </c>
      <c r="N19" s="136">
        <f t="shared" si="0"/>
        <v>2.3730000000000002</v>
      </c>
      <c r="O19" s="136">
        <f t="shared" si="1"/>
        <v>3.1640000000000001</v>
      </c>
      <c r="P19" s="136">
        <f t="shared" si="2"/>
        <v>3.9550000000000001</v>
      </c>
      <c r="Q19" s="240"/>
      <c r="R19" s="240"/>
      <c r="S19" s="240"/>
      <c r="T19" s="261"/>
      <c r="U19" s="261"/>
      <c r="V19" s="261"/>
      <c r="W19" s="3"/>
      <c r="X19" s="3"/>
      <c r="Y19" s="3"/>
    </row>
    <row r="20" spans="1:25" ht="18.75" customHeight="1" x14ac:dyDescent="0.25">
      <c r="A20" s="3"/>
      <c r="B20" s="241"/>
      <c r="C20" s="228"/>
      <c r="D20" s="228"/>
      <c r="E20" s="228"/>
      <c r="F20" s="76" t="s">
        <v>49</v>
      </c>
      <c r="G20" s="136">
        <v>1300</v>
      </c>
      <c r="H20" s="49">
        <v>3</v>
      </c>
      <c r="I20" s="49">
        <v>3</v>
      </c>
      <c r="J20" s="49">
        <v>5</v>
      </c>
      <c r="K20" s="49">
        <v>3</v>
      </c>
      <c r="L20" s="49">
        <v>3</v>
      </c>
      <c r="M20" s="49">
        <v>5</v>
      </c>
      <c r="N20" s="136">
        <f t="shared" si="0"/>
        <v>3.9</v>
      </c>
      <c r="O20" s="136">
        <f t="shared" si="1"/>
        <v>3.9</v>
      </c>
      <c r="P20" s="136">
        <f t="shared" si="2"/>
        <v>6.5</v>
      </c>
      <c r="Q20" s="240"/>
      <c r="R20" s="240"/>
      <c r="S20" s="240"/>
      <c r="T20" s="261"/>
      <c r="U20" s="261"/>
      <c r="V20" s="261"/>
      <c r="W20" s="3"/>
      <c r="X20" s="3"/>
      <c r="Y20" s="3"/>
    </row>
    <row r="21" spans="1:25" ht="18.75" customHeight="1" x14ac:dyDescent="0.25">
      <c r="A21" s="3"/>
      <c r="B21" s="241"/>
      <c r="C21" s="228"/>
      <c r="D21" s="228"/>
      <c r="E21" s="228"/>
      <c r="F21" s="42" t="s">
        <v>50</v>
      </c>
      <c r="G21" s="52">
        <v>800</v>
      </c>
      <c r="H21" s="49">
        <v>1</v>
      </c>
      <c r="I21" s="49">
        <v>1</v>
      </c>
      <c r="J21" s="49">
        <v>1</v>
      </c>
      <c r="K21" s="49">
        <v>1</v>
      </c>
      <c r="L21" s="49">
        <v>1</v>
      </c>
      <c r="M21" s="49">
        <v>1</v>
      </c>
      <c r="N21" s="136">
        <f t="shared" si="0"/>
        <v>0.8</v>
      </c>
      <c r="O21" s="136">
        <f t="shared" si="1"/>
        <v>0.8</v>
      </c>
      <c r="P21" s="136">
        <f t="shared" si="2"/>
        <v>0.8</v>
      </c>
      <c r="Q21" s="240"/>
      <c r="R21" s="240"/>
      <c r="S21" s="240"/>
      <c r="T21" s="261"/>
      <c r="U21" s="261"/>
      <c r="V21" s="261"/>
      <c r="W21" s="3"/>
      <c r="X21" s="3"/>
      <c r="Y21" s="3"/>
    </row>
    <row r="22" spans="1:25" ht="18.75" customHeight="1" x14ac:dyDescent="0.25">
      <c r="A22" s="3"/>
      <c r="B22" s="241"/>
      <c r="C22" s="228"/>
      <c r="D22" s="228"/>
      <c r="E22" s="228"/>
      <c r="F22" s="43" t="s">
        <v>19</v>
      </c>
      <c r="G22" s="136">
        <v>80</v>
      </c>
      <c r="H22" s="52">
        <v>0.2</v>
      </c>
      <c r="I22" s="52">
        <v>0.2</v>
      </c>
      <c r="J22" s="52">
        <v>0.3</v>
      </c>
      <c r="K22" s="52">
        <v>0.2</v>
      </c>
      <c r="L22" s="52">
        <v>0.2</v>
      </c>
      <c r="M22" s="52">
        <v>0.3</v>
      </c>
      <c r="N22" s="136">
        <f t="shared" si="0"/>
        <v>1.6E-2</v>
      </c>
      <c r="O22" s="136">
        <f t="shared" si="1"/>
        <v>1.6E-2</v>
      </c>
      <c r="P22" s="136">
        <f t="shared" si="2"/>
        <v>2.4E-2</v>
      </c>
      <c r="Q22" s="240"/>
      <c r="R22" s="240"/>
      <c r="S22" s="240"/>
      <c r="T22" s="261"/>
      <c r="U22" s="261"/>
      <c r="V22" s="261"/>
      <c r="W22" s="3"/>
      <c r="X22" s="3"/>
      <c r="Y22" s="3"/>
    </row>
    <row r="23" spans="1:25" ht="18.75" customHeight="1" x14ac:dyDescent="0.25">
      <c r="A23" s="3"/>
      <c r="B23" s="241"/>
      <c r="C23" s="228"/>
      <c r="D23" s="228"/>
      <c r="E23" s="228"/>
      <c r="F23" s="42" t="s">
        <v>86</v>
      </c>
      <c r="G23" s="136">
        <v>613</v>
      </c>
      <c r="H23" s="49">
        <v>63</v>
      </c>
      <c r="I23" s="49">
        <v>68</v>
      </c>
      <c r="J23" s="49">
        <v>75</v>
      </c>
      <c r="K23" s="49">
        <v>63</v>
      </c>
      <c r="L23" s="49">
        <v>60</v>
      </c>
      <c r="M23" s="49">
        <v>75</v>
      </c>
      <c r="N23" s="136">
        <f t="shared" si="0"/>
        <v>38.619</v>
      </c>
      <c r="O23" s="136">
        <f t="shared" si="1"/>
        <v>41.683999999999997</v>
      </c>
      <c r="P23" s="136">
        <f t="shared" si="2"/>
        <v>45.975000000000001</v>
      </c>
      <c r="Q23" s="240"/>
      <c r="R23" s="240"/>
      <c r="S23" s="240"/>
      <c r="T23" s="261"/>
      <c r="U23" s="261"/>
      <c r="V23" s="261"/>
      <c r="W23" s="3"/>
      <c r="X23" s="3"/>
      <c r="Y23" s="3"/>
    </row>
    <row r="24" spans="1:25" ht="18.75" customHeight="1" x14ac:dyDescent="0.25">
      <c r="A24" s="3"/>
      <c r="B24" s="241"/>
      <c r="C24" s="228"/>
      <c r="D24" s="228"/>
      <c r="E24" s="228"/>
      <c r="F24" s="43" t="s">
        <v>108</v>
      </c>
      <c r="G24" s="73">
        <v>4998</v>
      </c>
      <c r="H24" s="139">
        <v>7</v>
      </c>
      <c r="I24" s="49">
        <v>10</v>
      </c>
      <c r="J24" s="49">
        <v>15</v>
      </c>
      <c r="K24" s="49">
        <v>7</v>
      </c>
      <c r="L24" s="49">
        <v>10</v>
      </c>
      <c r="M24" s="49">
        <v>15</v>
      </c>
      <c r="N24" s="136">
        <f t="shared" si="0"/>
        <v>34.985999999999997</v>
      </c>
      <c r="O24" s="136">
        <f t="shared" si="1"/>
        <v>49.98</v>
      </c>
      <c r="P24" s="136">
        <f t="shared" si="2"/>
        <v>74.97</v>
      </c>
      <c r="Q24" s="240"/>
      <c r="R24" s="240"/>
      <c r="S24" s="240"/>
      <c r="T24" s="261"/>
      <c r="U24" s="261"/>
      <c r="V24" s="261"/>
      <c r="W24" s="3"/>
      <c r="X24" s="3"/>
      <c r="Y24" s="3"/>
    </row>
    <row r="25" spans="1:25" ht="15.75" x14ac:dyDescent="0.25">
      <c r="A25" s="3"/>
      <c r="B25" s="227" t="s">
        <v>41</v>
      </c>
      <c r="C25" s="228" t="s">
        <v>37</v>
      </c>
      <c r="D25" s="228" t="s">
        <v>37</v>
      </c>
      <c r="E25" s="228" t="s">
        <v>37</v>
      </c>
      <c r="F25" s="43" t="s">
        <v>33</v>
      </c>
      <c r="G25" s="136">
        <v>1488</v>
      </c>
      <c r="H25" s="52">
        <v>40</v>
      </c>
      <c r="I25" s="52">
        <v>40</v>
      </c>
      <c r="J25" s="52">
        <v>40</v>
      </c>
      <c r="K25" s="52">
        <v>20</v>
      </c>
      <c r="L25" s="52">
        <v>20</v>
      </c>
      <c r="M25" s="52">
        <v>20</v>
      </c>
      <c r="N25" s="136">
        <f t="shared" ref="N25:N28" si="3">H25*G25/1000</f>
        <v>59.52</v>
      </c>
      <c r="O25" s="136">
        <f t="shared" ref="O25:O28" si="4">I25*G25/1000</f>
        <v>59.52</v>
      </c>
      <c r="P25" s="136">
        <f t="shared" ref="P25:P28" si="5">J25*G25/1000</f>
        <v>59.52</v>
      </c>
      <c r="Q25" s="243">
        <f>SUM(N25:N27)</f>
        <v>127.63400000000001</v>
      </c>
      <c r="R25" s="243">
        <f t="shared" ref="R25:S25" si="6">SUM(O25:O27)</f>
        <v>127.63400000000001</v>
      </c>
      <c r="S25" s="243">
        <f t="shared" si="6"/>
        <v>127.63400000000001</v>
      </c>
      <c r="T25" s="243">
        <f t="shared" ref="T25:V25" si="7">Q25*1.5</f>
        <v>191.45100000000002</v>
      </c>
      <c r="U25" s="243">
        <f t="shared" si="7"/>
        <v>191.45100000000002</v>
      </c>
      <c r="V25" s="243">
        <f t="shared" si="7"/>
        <v>191.45100000000002</v>
      </c>
      <c r="W25" s="3"/>
      <c r="X25" s="3"/>
      <c r="Y25" s="3"/>
    </row>
    <row r="26" spans="1:25" ht="15.75" x14ac:dyDescent="0.25">
      <c r="A26" s="3"/>
      <c r="B26" s="227"/>
      <c r="C26" s="228"/>
      <c r="D26" s="228"/>
      <c r="E26" s="228"/>
      <c r="F26" s="43" t="s">
        <v>42</v>
      </c>
      <c r="G26" s="136">
        <v>751</v>
      </c>
      <c r="H26" s="52">
        <v>89</v>
      </c>
      <c r="I26" s="52">
        <v>89</v>
      </c>
      <c r="J26" s="52">
        <v>89</v>
      </c>
      <c r="K26" s="52">
        <v>60</v>
      </c>
      <c r="L26" s="52">
        <v>60</v>
      </c>
      <c r="M26" s="52">
        <v>60</v>
      </c>
      <c r="N26" s="136">
        <f t="shared" si="3"/>
        <v>66.838999999999999</v>
      </c>
      <c r="O26" s="136">
        <f t="shared" si="4"/>
        <v>66.838999999999999</v>
      </c>
      <c r="P26" s="136">
        <f t="shared" si="5"/>
        <v>66.838999999999999</v>
      </c>
      <c r="Q26" s="244"/>
      <c r="R26" s="244"/>
      <c r="S26" s="244"/>
      <c r="T26" s="244"/>
      <c r="U26" s="244"/>
      <c r="V26" s="244"/>
      <c r="W26" s="3"/>
      <c r="X26" s="3"/>
      <c r="Y26" s="3"/>
    </row>
    <row r="27" spans="1:25" ht="15.75" x14ac:dyDescent="0.25">
      <c r="A27" s="3"/>
      <c r="B27" s="227"/>
      <c r="C27" s="228"/>
      <c r="D27" s="228"/>
      <c r="E27" s="228"/>
      <c r="F27" s="43" t="s">
        <v>23</v>
      </c>
      <c r="G27" s="136">
        <v>425</v>
      </c>
      <c r="H27" s="52">
        <v>3</v>
      </c>
      <c r="I27" s="52">
        <v>3</v>
      </c>
      <c r="J27" s="52">
        <v>3</v>
      </c>
      <c r="K27" s="52">
        <v>3</v>
      </c>
      <c r="L27" s="52">
        <v>3</v>
      </c>
      <c r="M27" s="52">
        <v>3</v>
      </c>
      <c r="N27" s="136">
        <f t="shared" si="3"/>
        <v>1.2749999999999999</v>
      </c>
      <c r="O27" s="136">
        <f t="shared" si="4"/>
        <v>1.2749999999999999</v>
      </c>
      <c r="P27" s="136">
        <f t="shared" si="5"/>
        <v>1.2749999999999999</v>
      </c>
      <c r="Q27" s="245"/>
      <c r="R27" s="245"/>
      <c r="S27" s="245"/>
      <c r="T27" s="245"/>
      <c r="U27" s="245"/>
      <c r="V27" s="245"/>
      <c r="W27" s="3"/>
      <c r="X27" s="3"/>
      <c r="Y27" s="3"/>
    </row>
    <row r="28" spans="1:25" ht="30" x14ac:dyDescent="0.25">
      <c r="A28" s="3"/>
      <c r="B28" s="60" t="s">
        <v>98</v>
      </c>
      <c r="C28" s="59">
        <v>30</v>
      </c>
      <c r="D28" s="59">
        <v>50</v>
      </c>
      <c r="E28" s="59">
        <v>50</v>
      </c>
      <c r="F28" s="60" t="s">
        <v>98</v>
      </c>
      <c r="G28" s="139">
        <v>550</v>
      </c>
      <c r="H28" s="49">
        <v>30</v>
      </c>
      <c r="I28" s="49">
        <v>50</v>
      </c>
      <c r="J28" s="49">
        <v>50</v>
      </c>
      <c r="K28" s="49">
        <v>30</v>
      </c>
      <c r="L28" s="49">
        <v>50</v>
      </c>
      <c r="M28" s="49">
        <v>50</v>
      </c>
      <c r="N28" s="136">
        <f t="shared" si="3"/>
        <v>16.5</v>
      </c>
      <c r="O28" s="136">
        <f t="shared" si="4"/>
        <v>27.5</v>
      </c>
      <c r="P28" s="136">
        <f t="shared" si="5"/>
        <v>27.5</v>
      </c>
      <c r="Q28" s="114">
        <f>SUM(N28)</f>
        <v>16.5</v>
      </c>
      <c r="R28" s="114">
        <f t="shared" ref="R28:S28" si="8">SUM(O28)</f>
        <v>27.5</v>
      </c>
      <c r="S28" s="114">
        <f t="shared" si="8"/>
        <v>27.5</v>
      </c>
      <c r="T28" s="61">
        <f>Q28*1.5</f>
        <v>24.75</v>
      </c>
      <c r="U28" s="61">
        <f>R28*1.5</f>
        <v>41.25</v>
      </c>
      <c r="V28" s="62">
        <f>S28*1.5</f>
        <v>41.25</v>
      </c>
      <c r="W28" s="3"/>
      <c r="X28" s="3"/>
      <c r="Y28" s="3"/>
    </row>
    <row r="29" spans="1:25" x14ac:dyDescent="0.25">
      <c r="A29" s="234"/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77"/>
      <c r="Q29" s="172">
        <f>SUM(Q11:Q28)</f>
        <v>388.76900000000001</v>
      </c>
      <c r="R29" s="172">
        <f t="shared" ref="R29:V29" si="9">SUM(R11:R28)</f>
        <v>442.5145</v>
      </c>
      <c r="S29" s="172">
        <f t="shared" si="9"/>
        <v>501.88100000000003</v>
      </c>
      <c r="T29" s="172">
        <f t="shared" si="9"/>
        <v>585.14043000000004</v>
      </c>
      <c r="U29" s="172">
        <f t="shared" si="9"/>
        <v>666.05998</v>
      </c>
      <c r="V29" s="172">
        <f t="shared" si="9"/>
        <v>755.63834000000008</v>
      </c>
      <c r="W29" s="3"/>
      <c r="X29" s="3"/>
      <c r="Y29" s="3"/>
    </row>
    <row r="30" spans="1:25" x14ac:dyDescent="0.25">
      <c r="A30" s="3"/>
      <c r="B30" s="242" t="s">
        <v>40</v>
      </c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3"/>
      <c r="X30" s="3"/>
      <c r="Y30" s="3"/>
    </row>
    <row r="31" spans="1:25" x14ac:dyDescent="0.25">
      <c r="A31" s="3"/>
      <c r="B31" s="227" t="s">
        <v>146</v>
      </c>
      <c r="C31" s="239">
        <v>70</v>
      </c>
      <c r="D31" s="239">
        <v>90</v>
      </c>
      <c r="E31" s="239">
        <v>100</v>
      </c>
      <c r="F31" s="64" t="s">
        <v>134</v>
      </c>
      <c r="G31" s="136">
        <v>5650</v>
      </c>
      <c r="H31" s="49">
        <v>80</v>
      </c>
      <c r="I31" s="49">
        <v>90</v>
      </c>
      <c r="J31" s="49">
        <v>100</v>
      </c>
      <c r="K31" s="49">
        <v>75</v>
      </c>
      <c r="L31" s="49">
        <v>85</v>
      </c>
      <c r="M31" s="49">
        <v>90</v>
      </c>
      <c r="N31" s="136">
        <f t="shared" ref="N31:N47" si="10">H31*G31/1000</f>
        <v>452</v>
      </c>
      <c r="O31" s="136">
        <f t="shared" ref="O31:O47" si="11">I31*G31/1000</f>
        <v>508.5</v>
      </c>
      <c r="P31" s="136">
        <f t="shared" ref="P31:P47" si="12">J31*G31/1000</f>
        <v>565</v>
      </c>
      <c r="Q31" s="240">
        <f>SUM(N31:N36)</f>
        <v>462.78400000000005</v>
      </c>
      <c r="R31" s="240">
        <f t="shared" ref="R31:S31" si="13">SUM(O31:O36)</f>
        <v>524.79</v>
      </c>
      <c r="S31" s="240">
        <f t="shared" si="13"/>
        <v>584.11900000000003</v>
      </c>
      <c r="T31" s="261">
        <f>Q31*1.5</f>
        <v>694.17600000000004</v>
      </c>
      <c r="U31" s="261">
        <f>R31*1.5</f>
        <v>787.18499999999995</v>
      </c>
      <c r="V31" s="261">
        <f>S31*1.5</f>
        <v>876.17849999999999</v>
      </c>
      <c r="W31" s="3"/>
      <c r="X31" s="3"/>
      <c r="Y31" s="3"/>
    </row>
    <row r="32" spans="1:25" x14ac:dyDescent="0.25">
      <c r="A32" s="3"/>
      <c r="B32" s="227"/>
      <c r="C32" s="239"/>
      <c r="D32" s="239"/>
      <c r="E32" s="239"/>
      <c r="F32" s="42" t="s">
        <v>53</v>
      </c>
      <c r="G32" s="136">
        <v>426</v>
      </c>
      <c r="H32" s="139">
        <v>7</v>
      </c>
      <c r="I32" s="139">
        <v>12</v>
      </c>
      <c r="J32" s="52">
        <v>15</v>
      </c>
      <c r="K32" s="139">
        <v>7</v>
      </c>
      <c r="L32" s="139">
        <v>12</v>
      </c>
      <c r="M32" s="52">
        <v>15</v>
      </c>
      <c r="N32" s="136">
        <f t="shared" si="10"/>
        <v>2.9820000000000002</v>
      </c>
      <c r="O32" s="136">
        <f t="shared" si="11"/>
        <v>5.1120000000000001</v>
      </c>
      <c r="P32" s="136">
        <f t="shared" si="12"/>
        <v>6.39</v>
      </c>
      <c r="Q32" s="240"/>
      <c r="R32" s="240"/>
      <c r="S32" s="240"/>
      <c r="T32" s="261"/>
      <c r="U32" s="261"/>
      <c r="V32" s="261"/>
      <c r="W32" s="3"/>
      <c r="X32" s="3"/>
      <c r="Y32" s="3"/>
    </row>
    <row r="33" spans="1:25" x14ac:dyDescent="0.25">
      <c r="A33" s="3"/>
      <c r="B33" s="227"/>
      <c r="C33" s="239"/>
      <c r="D33" s="239"/>
      <c r="E33" s="239"/>
      <c r="F33" s="42" t="s">
        <v>87</v>
      </c>
      <c r="G33" s="136">
        <v>517</v>
      </c>
      <c r="H33" s="139">
        <v>5</v>
      </c>
      <c r="I33" s="139">
        <v>5</v>
      </c>
      <c r="J33" s="52">
        <v>5</v>
      </c>
      <c r="K33" s="139">
        <v>5</v>
      </c>
      <c r="L33" s="139">
        <v>5</v>
      </c>
      <c r="M33" s="52">
        <v>5</v>
      </c>
      <c r="N33" s="136">
        <f t="shared" si="10"/>
        <v>2.585</v>
      </c>
      <c r="O33" s="136">
        <f t="shared" si="11"/>
        <v>2.585</v>
      </c>
      <c r="P33" s="136">
        <f t="shared" si="12"/>
        <v>2.585</v>
      </c>
      <c r="Q33" s="240"/>
      <c r="R33" s="240"/>
      <c r="S33" s="240"/>
      <c r="T33" s="261"/>
      <c r="U33" s="261"/>
      <c r="V33" s="261"/>
      <c r="W33" s="3"/>
      <c r="X33" s="3"/>
      <c r="Y33" s="3"/>
    </row>
    <row r="34" spans="1:25" x14ac:dyDescent="0.25">
      <c r="A34" s="3"/>
      <c r="B34" s="227"/>
      <c r="C34" s="239"/>
      <c r="D34" s="239"/>
      <c r="E34" s="239"/>
      <c r="F34" s="42" t="s">
        <v>11</v>
      </c>
      <c r="G34" s="136">
        <v>204</v>
      </c>
      <c r="H34" s="139">
        <v>7</v>
      </c>
      <c r="I34" s="139">
        <v>12</v>
      </c>
      <c r="J34" s="49">
        <v>15</v>
      </c>
      <c r="K34" s="139">
        <v>5</v>
      </c>
      <c r="L34" s="139">
        <v>10</v>
      </c>
      <c r="M34" s="52">
        <v>12</v>
      </c>
      <c r="N34" s="136">
        <f>H34*G33/1000</f>
        <v>3.6190000000000002</v>
      </c>
      <c r="O34" s="136">
        <f>I34*G33/1000</f>
        <v>6.2039999999999997</v>
      </c>
      <c r="P34" s="136">
        <f>J34*G33/1000</f>
        <v>7.7549999999999999</v>
      </c>
      <c r="Q34" s="240"/>
      <c r="R34" s="240"/>
      <c r="S34" s="240"/>
      <c r="T34" s="261"/>
      <c r="U34" s="261"/>
      <c r="V34" s="261"/>
      <c r="W34" s="3"/>
      <c r="X34" s="3"/>
      <c r="Y34" s="3"/>
    </row>
    <row r="35" spans="1:25" x14ac:dyDescent="0.25">
      <c r="A35" s="3"/>
      <c r="B35" s="227"/>
      <c r="C35" s="239"/>
      <c r="D35" s="239"/>
      <c r="E35" s="239"/>
      <c r="F35" s="42" t="s">
        <v>12</v>
      </c>
      <c r="G35" s="136">
        <v>791</v>
      </c>
      <c r="H35" s="52">
        <v>2</v>
      </c>
      <c r="I35" s="52">
        <v>3</v>
      </c>
      <c r="J35" s="52">
        <v>3</v>
      </c>
      <c r="K35" s="52">
        <v>2</v>
      </c>
      <c r="L35" s="52">
        <v>3</v>
      </c>
      <c r="M35" s="52">
        <v>3</v>
      </c>
      <c r="N35" s="136">
        <f t="shared" si="10"/>
        <v>1.5820000000000001</v>
      </c>
      <c r="O35" s="136">
        <f t="shared" si="11"/>
        <v>2.3730000000000002</v>
      </c>
      <c r="P35" s="136">
        <f t="shared" si="12"/>
        <v>2.3730000000000002</v>
      </c>
      <c r="Q35" s="240"/>
      <c r="R35" s="240"/>
      <c r="S35" s="240"/>
      <c r="T35" s="261"/>
      <c r="U35" s="261"/>
      <c r="V35" s="261"/>
      <c r="W35" s="3"/>
      <c r="X35" s="3"/>
      <c r="Y35" s="3"/>
    </row>
    <row r="36" spans="1:25" ht="15.75" x14ac:dyDescent="0.25">
      <c r="A36" s="3"/>
      <c r="B36" s="227"/>
      <c r="C36" s="239"/>
      <c r="D36" s="239"/>
      <c r="E36" s="239"/>
      <c r="F36" s="43" t="s">
        <v>19</v>
      </c>
      <c r="G36" s="136">
        <v>80</v>
      </c>
      <c r="H36" s="52">
        <v>0.2</v>
      </c>
      <c r="I36" s="52">
        <v>0.2</v>
      </c>
      <c r="J36" s="52">
        <v>0.2</v>
      </c>
      <c r="K36" s="52">
        <v>0.2</v>
      </c>
      <c r="L36" s="52">
        <v>0.2</v>
      </c>
      <c r="M36" s="52">
        <v>0.2</v>
      </c>
      <c r="N36" s="136">
        <f t="shared" si="10"/>
        <v>1.6E-2</v>
      </c>
      <c r="O36" s="136">
        <f t="shared" si="11"/>
        <v>1.6E-2</v>
      </c>
      <c r="P36" s="136">
        <f t="shared" si="12"/>
        <v>1.6E-2</v>
      </c>
      <c r="Q36" s="240"/>
      <c r="R36" s="240"/>
      <c r="S36" s="240"/>
      <c r="T36" s="261"/>
      <c r="U36" s="261"/>
      <c r="V36" s="261"/>
      <c r="W36" s="3"/>
      <c r="X36" s="3"/>
      <c r="Y36" s="3"/>
    </row>
    <row r="37" spans="1:25" ht="15.75" x14ac:dyDescent="0.25">
      <c r="A37" s="3"/>
      <c r="B37" s="227" t="s">
        <v>84</v>
      </c>
      <c r="C37" s="239">
        <v>20</v>
      </c>
      <c r="D37" s="239">
        <v>20</v>
      </c>
      <c r="E37" s="239">
        <v>20</v>
      </c>
      <c r="F37" s="43" t="s">
        <v>68</v>
      </c>
      <c r="G37" s="136">
        <v>2103</v>
      </c>
      <c r="H37" s="52">
        <v>10</v>
      </c>
      <c r="I37" s="52">
        <v>10</v>
      </c>
      <c r="J37" s="52">
        <v>10</v>
      </c>
      <c r="K37" s="52">
        <v>10</v>
      </c>
      <c r="L37" s="52">
        <v>10</v>
      </c>
      <c r="M37" s="52">
        <v>10</v>
      </c>
      <c r="N37" s="136">
        <f t="shared" si="10"/>
        <v>21.03</v>
      </c>
      <c r="O37" s="136">
        <f t="shared" si="11"/>
        <v>21.03</v>
      </c>
      <c r="P37" s="136">
        <f t="shared" si="12"/>
        <v>21.03</v>
      </c>
      <c r="Q37" s="240">
        <f>SUM(N37:N39)</f>
        <v>30.594000000000001</v>
      </c>
      <c r="R37" s="240">
        <f t="shared" ref="R37:S37" si="14">SUM(O37:O39)</f>
        <v>30.594000000000001</v>
      </c>
      <c r="S37" s="240">
        <f t="shared" si="14"/>
        <v>30.594000000000001</v>
      </c>
      <c r="T37" s="261">
        <f>Q37*1.5</f>
        <v>45.891000000000005</v>
      </c>
      <c r="U37" s="261">
        <f>R37*1.5</f>
        <v>45.891000000000005</v>
      </c>
      <c r="V37" s="261">
        <f>S37*1.5</f>
        <v>45.891000000000005</v>
      </c>
      <c r="W37" s="3"/>
      <c r="X37" s="3"/>
      <c r="Y37" s="3"/>
    </row>
    <row r="38" spans="1:25" ht="15.75" x14ac:dyDescent="0.25">
      <c r="A38" s="3"/>
      <c r="B38" s="227"/>
      <c r="C38" s="239"/>
      <c r="D38" s="239"/>
      <c r="E38" s="239"/>
      <c r="F38" s="43" t="s">
        <v>67</v>
      </c>
      <c r="G38" s="136">
        <v>222</v>
      </c>
      <c r="H38" s="52">
        <v>2</v>
      </c>
      <c r="I38" s="52">
        <v>2</v>
      </c>
      <c r="J38" s="52">
        <v>2</v>
      </c>
      <c r="K38" s="52">
        <v>2</v>
      </c>
      <c r="L38" s="52">
        <v>2</v>
      </c>
      <c r="M38" s="52">
        <v>2</v>
      </c>
      <c r="N38" s="136">
        <f t="shared" si="10"/>
        <v>0.44400000000000001</v>
      </c>
      <c r="O38" s="136">
        <f t="shared" si="11"/>
        <v>0.44400000000000001</v>
      </c>
      <c r="P38" s="136">
        <f t="shared" si="12"/>
        <v>0.44400000000000001</v>
      </c>
      <c r="Q38" s="240"/>
      <c r="R38" s="240"/>
      <c r="S38" s="240"/>
      <c r="T38" s="261"/>
      <c r="U38" s="261"/>
      <c r="V38" s="261"/>
      <c r="W38" s="3"/>
      <c r="X38" s="3"/>
      <c r="Y38" s="3"/>
    </row>
    <row r="39" spans="1:25" ht="15.75" x14ac:dyDescent="0.25">
      <c r="A39" s="3"/>
      <c r="B39" s="227"/>
      <c r="C39" s="239"/>
      <c r="D39" s="239"/>
      <c r="E39" s="239"/>
      <c r="F39" s="43" t="s">
        <v>14</v>
      </c>
      <c r="G39" s="136">
        <v>4560</v>
      </c>
      <c r="H39" s="52">
        <v>2</v>
      </c>
      <c r="I39" s="52">
        <v>2</v>
      </c>
      <c r="J39" s="52">
        <v>2</v>
      </c>
      <c r="K39" s="52">
        <v>2</v>
      </c>
      <c r="L39" s="52">
        <v>2</v>
      </c>
      <c r="M39" s="52">
        <v>2</v>
      </c>
      <c r="N39" s="136">
        <f t="shared" si="10"/>
        <v>9.1199999999999992</v>
      </c>
      <c r="O39" s="136">
        <f t="shared" si="11"/>
        <v>9.1199999999999992</v>
      </c>
      <c r="P39" s="136">
        <f t="shared" si="12"/>
        <v>9.1199999999999992</v>
      </c>
      <c r="Q39" s="240"/>
      <c r="R39" s="240"/>
      <c r="S39" s="240"/>
      <c r="T39" s="261"/>
      <c r="U39" s="261"/>
      <c r="V39" s="261"/>
      <c r="W39" s="3"/>
      <c r="X39" s="3"/>
      <c r="Y39" s="3"/>
    </row>
    <row r="40" spans="1:25" ht="15.75" x14ac:dyDescent="0.25">
      <c r="A40" s="3"/>
      <c r="B40" s="227" t="s">
        <v>127</v>
      </c>
      <c r="C40" s="239">
        <v>130</v>
      </c>
      <c r="D40" s="239">
        <v>150</v>
      </c>
      <c r="E40" s="239">
        <v>180</v>
      </c>
      <c r="F40" s="53" t="s">
        <v>128</v>
      </c>
      <c r="G40" s="136">
        <v>435</v>
      </c>
      <c r="H40" s="52">
        <v>30</v>
      </c>
      <c r="I40" s="52">
        <v>38</v>
      </c>
      <c r="J40" s="52">
        <v>45</v>
      </c>
      <c r="K40" s="52">
        <v>30</v>
      </c>
      <c r="L40" s="52">
        <v>38</v>
      </c>
      <c r="M40" s="52">
        <v>45</v>
      </c>
      <c r="N40" s="136">
        <f t="shared" ref="N40:N45" si="15">H40*G40/1000</f>
        <v>13.05</v>
      </c>
      <c r="O40" s="136">
        <f t="shared" ref="O40:O45" si="16">I40*G40/1000</f>
        <v>16.53</v>
      </c>
      <c r="P40" s="136">
        <f t="shared" ref="P40:P45" si="17">J40*G40/1000</f>
        <v>19.574999999999999</v>
      </c>
      <c r="Q40" s="240">
        <f>SUM(N40:N44)</f>
        <v>43.966000000000001</v>
      </c>
      <c r="R40" s="240">
        <f>SUM(O40:O44)</f>
        <v>58.068999999999996</v>
      </c>
      <c r="S40" s="240">
        <f>SUM(P40:P44)</f>
        <v>71.737000000000009</v>
      </c>
      <c r="T40" s="261">
        <f>Q40*1.5</f>
        <v>65.948999999999998</v>
      </c>
      <c r="U40" s="261">
        <f>R40*1.5</f>
        <v>87.103499999999997</v>
      </c>
      <c r="V40" s="261">
        <f>S40*1.5</f>
        <v>107.60550000000001</v>
      </c>
      <c r="W40" s="3"/>
      <c r="X40" s="3"/>
      <c r="Y40" s="3"/>
    </row>
    <row r="41" spans="1:25" ht="15.75" x14ac:dyDescent="0.25">
      <c r="A41" s="3"/>
      <c r="B41" s="227"/>
      <c r="C41" s="239"/>
      <c r="D41" s="239"/>
      <c r="E41" s="239"/>
      <c r="F41" s="53" t="s">
        <v>26</v>
      </c>
      <c r="G41" s="136">
        <v>219</v>
      </c>
      <c r="H41" s="52">
        <v>60</v>
      </c>
      <c r="I41" s="52">
        <v>65</v>
      </c>
      <c r="J41" s="52">
        <v>70</v>
      </c>
      <c r="K41" s="52">
        <v>54</v>
      </c>
      <c r="L41" s="52">
        <v>59</v>
      </c>
      <c r="M41" s="52">
        <v>66</v>
      </c>
      <c r="N41" s="136">
        <f t="shared" si="15"/>
        <v>13.14</v>
      </c>
      <c r="O41" s="136">
        <f t="shared" si="16"/>
        <v>14.234999999999999</v>
      </c>
      <c r="P41" s="136">
        <f t="shared" si="17"/>
        <v>15.33</v>
      </c>
      <c r="Q41" s="240"/>
      <c r="R41" s="240"/>
      <c r="S41" s="240"/>
      <c r="T41" s="261"/>
      <c r="U41" s="261"/>
      <c r="V41" s="261"/>
      <c r="W41" s="3"/>
      <c r="X41" s="3"/>
      <c r="Y41" s="3"/>
    </row>
    <row r="42" spans="1:25" x14ac:dyDescent="0.25">
      <c r="A42" s="3"/>
      <c r="B42" s="227"/>
      <c r="C42" s="239"/>
      <c r="D42" s="239"/>
      <c r="E42" s="239"/>
      <c r="F42" s="42" t="s">
        <v>11</v>
      </c>
      <c r="G42" s="136">
        <v>204</v>
      </c>
      <c r="H42" s="139">
        <v>20</v>
      </c>
      <c r="I42" s="139">
        <v>22</v>
      </c>
      <c r="J42" s="139">
        <v>24</v>
      </c>
      <c r="K42" s="139">
        <v>18</v>
      </c>
      <c r="L42" s="139">
        <v>20</v>
      </c>
      <c r="M42" s="139">
        <v>22</v>
      </c>
      <c r="N42" s="136">
        <f t="shared" si="15"/>
        <v>4.08</v>
      </c>
      <c r="O42" s="136">
        <f t="shared" si="16"/>
        <v>4.4880000000000004</v>
      </c>
      <c r="P42" s="136">
        <f t="shared" si="17"/>
        <v>4.8959999999999999</v>
      </c>
      <c r="Q42" s="240"/>
      <c r="R42" s="240"/>
      <c r="S42" s="240"/>
      <c r="T42" s="261"/>
      <c r="U42" s="261"/>
      <c r="V42" s="261"/>
      <c r="W42" s="3"/>
      <c r="X42" s="3"/>
      <c r="Y42" s="3"/>
    </row>
    <row r="43" spans="1:25" ht="15" customHeight="1" x14ac:dyDescent="0.25">
      <c r="A43" s="3"/>
      <c r="B43" s="227"/>
      <c r="C43" s="239"/>
      <c r="D43" s="239"/>
      <c r="E43" s="239"/>
      <c r="F43" s="55" t="s">
        <v>14</v>
      </c>
      <c r="G43" s="56">
        <v>4560</v>
      </c>
      <c r="H43" s="49">
        <v>3</v>
      </c>
      <c r="I43" s="49">
        <v>5</v>
      </c>
      <c r="J43" s="49">
        <v>7</v>
      </c>
      <c r="K43" s="49">
        <v>3</v>
      </c>
      <c r="L43" s="49">
        <v>5</v>
      </c>
      <c r="M43" s="49">
        <v>7</v>
      </c>
      <c r="N43" s="136">
        <f t="shared" si="15"/>
        <v>13.68</v>
      </c>
      <c r="O43" s="136">
        <f t="shared" si="16"/>
        <v>22.8</v>
      </c>
      <c r="P43" s="136">
        <f t="shared" si="17"/>
        <v>31.92</v>
      </c>
      <c r="Q43" s="240"/>
      <c r="R43" s="240"/>
      <c r="S43" s="240"/>
      <c r="T43" s="261"/>
      <c r="U43" s="261"/>
      <c r="V43" s="261"/>
      <c r="W43" s="3"/>
      <c r="X43" s="3"/>
      <c r="Y43" s="3"/>
    </row>
    <row r="44" spans="1:25" ht="15.75" x14ac:dyDescent="0.25">
      <c r="A44" s="3"/>
      <c r="B44" s="227"/>
      <c r="C44" s="239"/>
      <c r="D44" s="239"/>
      <c r="E44" s="239"/>
      <c r="F44" s="53" t="s">
        <v>19</v>
      </c>
      <c r="G44" s="136">
        <v>80</v>
      </c>
      <c r="H44" s="52">
        <v>0.2</v>
      </c>
      <c r="I44" s="52">
        <v>0.2</v>
      </c>
      <c r="J44" s="52">
        <v>0.2</v>
      </c>
      <c r="K44" s="52">
        <v>0.2</v>
      </c>
      <c r="L44" s="52">
        <v>0.2</v>
      </c>
      <c r="M44" s="52">
        <v>0.2</v>
      </c>
      <c r="N44" s="136">
        <f t="shared" si="15"/>
        <v>1.6E-2</v>
      </c>
      <c r="O44" s="136">
        <f t="shared" si="16"/>
        <v>1.6E-2</v>
      </c>
      <c r="P44" s="136">
        <f t="shared" si="17"/>
        <v>1.6E-2</v>
      </c>
      <c r="Q44" s="240"/>
      <c r="R44" s="240"/>
      <c r="S44" s="240"/>
      <c r="T44" s="261"/>
      <c r="U44" s="261"/>
      <c r="V44" s="261"/>
      <c r="W44" s="3"/>
      <c r="X44" s="3"/>
      <c r="Y44" s="3"/>
    </row>
    <row r="45" spans="1:25" ht="15.75" x14ac:dyDescent="0.25">
      <c r="A45" s="3"/>
      <c r="B45" s="65" t="s">
        <v>58</v>
      </c>
      <c r="C45" s="57">
        <v>120</v>
      </c>
      <c r="D45" s="57">
        <v>120</v>
      </c>
      <c r="E45" s="57">
        <v>120</v>
      </c>
      <c r="F45" s="43" t="s">
        <v>42</v>
      </c>
      <c r="G45" s="136">
        <v>751</v>
      </c>
      <c r="H45" s="49">
        <v>150</v>
      </c>
      <c r="I45" s="49">
        <v>150</v>
      </c>
      <c r="J45" s="49">
        <v>150</v>
      </c>
      <c r="K45" s="49">
        <v>120</v>
      </c>
      <c r="L45" s="49">
        <v>120</v>
      </c>
      <c r="M45" s="49">
        <v>120</v>
      </c>
      <c r="N45" s="136">
        <f t="shared" si="15"/>
        <v>112.65</v>
      </c>
      <c r="O45" s="136">
        <f t="shared" si="16"/>
        <v>112.65</v>
      </c>
      <c r="P45" s="136">
        <f t="shared" si="17"/>
        <v>112.65</v>
      </c>
      <c r="Q45" s="136">
        <f>SUM(N45)</f>
        <v>112.65</v>
      </c>
      <c r="R45" s="136">
        <f t="shared" ref="R45" si="18">SUM(O45)</f>
        <v>112.65</v>
      </c>
      <c r="S45" s="136">
        <f>O45</f>
        <v>112.65</v>
      </c>
      <c r="T45" s="137">
        <f t="shared" ref="T45:V46" si="19">Q45*1.5</f>
        <v>168.97500000000002</v>
      </c>
      <c r="U45" s="137">
        <f t="shared" si="19"/>
        <v>168.97500000000002</v>
      </c>
      <c r="V45" s="137">
        <f t="shared" si="19"/>
        <v>168.97500000000002</v>
      </c>
      <c r="W45" s="3"/>
      <c r="X45" s="3"/>
      <c r="Y45" s="3"/>
    </row>
    <row r="46" spans="1:25" x14ac:dyDescent="0.25">
      <c r="A46" s="3"/>
      <c r="B46" s="227" t="s">
        <v>34</v>
      </c>
      <c r="C46" s="239">
        <v>200</v>
      </c>
      <c r="D46" s="239">
        <v>200</v>
      </c>
      <c r="E46" s="239">
        <v>200</v>
      </c>
      <c r="F46" s="66" t="s">
        <v>35</v>
      </c>
      <c r="G46" s="136">
        <v>630</v>
      </c>
      <c r="H46" s="139">
        <v>20</v>
      </c>
      <c r="I46" s="139">
        <v>20</v>
      </c>
      <c r="J46" s="139">
        <v>20</v>
      </c>
      <c r="K46" s="139">
        <v>20</v>
      </c>
      <c r="L46" s="139">
        <v>20</v>
      </c>
      <c r="M46" s="139">
        <v>20</v>
      </c>
      <c r="N46" s="136">
        <f t="shared" si="10"/>
        <v>12.6</v>
      </c>
      <c r="O46" s="136">
        <f t="shared" si="11"/>
        <v>12.6</v>
      </c>
      <c r="P46" s="136">
        <f t="shared" si="12"/>
        <v>12.6</v>
      </c>
      <c r="Q46" s="240">
        <f>SUM(N46:N47)</f>
        <v>13.875</v>
      </c>
      <c r="R46" s="240">
        <f t="shared" ref="R46:S46" si="20">SUM(O46:O47)</f>
        <v>13.875</v>
      </c>
      <c r="S46" s="240">
        <f t="shared" si="20"/>
        <v>13.875</v>
      </c>
      <c r="T46" s="240">
        <f t="shared" si="19"/>
        <v>20.8125</v>
      </c>
      <c r="U46" s="240">
        <f t="shared" si="19"/>
        <v>20.8125</v>
      </c>
      <c r="V46" s="240">
        <f t="shared" si="19"/>
        <v>20.8125</v>
      </c>
      <c r="W46" s="3"/>
      <c r="X46" s="3"/>
      <c r="Y46" s="3"/>
    </row>
    <row r="47" spans="1:25" x14ac:dyDescent="0.25">
      <c r="A47" s="3"/>
      <c r="B47" s="227"/>
      <c r="C47" s="239"/>
      <c r="D47" s="239"/>
      <c r="E47" s="239"/>
      <c r="F47" s="67" t="s">
        <v>23</v>
      </c>
      <c r="G47" s="136">
        <v>425</v>
      </c>
      <c r="H47" s="49">
        <v>3</v>
      </c>
      <c r="I47" s="49">
        <v>3</v>
      </c>
      <c r="J47" s="49">
        <v>3</v>
      </c>
      <c r="K47" s="49">
        <v>3</v>
      </c>
      <c r="L47" s="49">
        <v>3</v>
      </c>
      <c r="M47" s="49">
        <v>3</v>
      </c>
      <c r="N47" s="136">
        <f t="shared" si="10"/>
        <v>1.2749999999999999</v>
      </c>
      <c r="O47" s="136">
        <f t="shared" si="11"/>
        <v>1.2749999999999999</v>
      </c>
      <c r="P47" s="136">
        <f t="shared" si="12"/>
        <v>1.2749999999999999</v>
      </c>
      <c r="Q47" s="240"/>
      <c r="R47" s="240"/>
      <c r="S47" s="240"/>
      <c r="T47" s="240"/>
      <c r="U47" s="240"/>
      <c r="V47" s="240"/>
      <c r="W47" s="3"/>
      <c r="X47" s="3"/>
      <c r="Y47" s="3"/>
    </row>
    <row r="48" spans="1:25" ht="30" x14ac:dyDescent="0.25">
      <c r="A48" s="3"/>
      <c r="B48" s="60" t="s">
        <v>98</v>
      </c>
      <c r="C48" s="59">
        <v>30</v>
      </c>
      <c r="D48" s="59">
        <v>50</v>
      </c>
      <c r="E48" s="59">
        <v>50</v>
      </c>
      <c r="F48" s="60" t="s">
        <v>98</v>
      </c>
      <c r="G48" s="139">
        <v>550</v>
      </c>
      <c r="H48" s="49">
        <v>30</v>
      </c>
      <c r="I48" s="49">
        <v>50</v>
      </c>
      <c r="J48" s="49">
        <v>50</v>
      </c>
      <c r="K48" s="49">
        <v>30</v>
      </c>
      <c r="L48" s="49">
        <v>50</v>
      </c>
      <c r="M48" s="49">
        <v>50</v>
      </c>
      <c r="N48" s="136">
        <f>H48*G48/1000</f>
        <v>16.5</v>
      </c>
      <c r="O48" s="136">
        <f>I48*G48/1000</f>
        <v>27.5</v>
      </c>
      <c r="P48" s="136">
        <f>J48*G48/1000</f>
        <v>27.5</v>
      </c>
      <c r="Q48" s="136">
        <f>SUM(N48)</f>
        <v>16.5</v>
      </c>
      <c r="R48" s="136">
        <f t="shared" ref="R48:S48" si="21">SUM(O48)</f>
        <v>27.5</v>
      </c>
      <c r="S48" s="136">
        <f t="shared" si="21"/>
        <v>27.5</v>
      </c>
      <c r="T48" s="137">
        <f>Q48*1.5</f>
        <v>24.75</v>
      </c>
      <c r="U48" s="137">
        <f>R48*1.5</f>
        <v>41.25</v>
      </c>
      <c r="V48" s="137">
        <f>S48*1.5</f>
        <v>41.25</v>
      </c>
      <c r="W48" s="3"/>
      <c r="X48" s="3"/>
      <c r="Y48" s="3"/>
    </row>
    <row r="49" spans="1:25" x14ac:dyDescent="0.25">
      <c r="A49" s="234"/>
      <c r="B49" s="234"/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77"/>
      <c r="Q49" s="172">
        <f t="shared" ref="Q49:V49" si="22">SUM(Q31:Q48)</f>
        <v>680.36900000000003</v>
      </c>
      <c r="R49" s="172">
        <f t="shared" si="22"/>
        <v>767.47799999999995</v>
      </c>
      <c r="S49" s="172">
        <f t="shared" si="22"/>
        <v>840.47500000000002</v>
      </c>
      <c r="T49" s="172">
        <f t="shared" si="22"/>
        <v>1020.5535</v>
      </c>
      <c r="U49" s="172">
        <f t="shared" si="22"/>
        <v>1151.2170000000001</v>
      </c>
      <c r="V49" s="172">
        <f t="shared" si="22"/>
        <v>1260.7125000000001</v>
      </c>
      <c r="W49" s="3"/>
      <c r="X49" s="3"/>
      <c r="Y49" s="3"/>
    </row>
    <row r="50" spans="1:25" x14ac:dyDescent="0.25">
      <c r="A50" s="3"/>
      <c r="B50" s="242" t="s">
        <v>24</v>
      </c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3"/>
      <c r="X50" s="3"/>
      <c r="Y50" s="3"/>
    </row>
    <row r="51" spans="1:25" x14ac:dyDescent="0.25">
      <c r="A51" s="3"/>
      <c r="B51" s="241" t="s">
        <v>92</v>
      </c>
      <c r="C51" s="241">
        <v>60</v>
      </c>
      <c r="D51" s="241">
        <v>80</v>
      </c>
      <c r="E51" s="241">
        <v>100</v>
      </c>
      <c r="F51" s="143" t="s">
        <v>93</v>
      </c>
      <c r="G51" s="142">
        <v>409</v>
      </c>
      <c r="H51" s="142">
        <v>30</v>
      </c>
      <c r="I51" s="142">
        <v>40</v>
      </c>
      <c r="J51" s="142">
        <v>48</v>
      </c>
      <c r="K51" s="142">
        <v>26</v>
      </c>
      <c r="L51" s="142">
        <v>29</v>
      </c>
      <c r="M51" s="142">
        <v>31</v>
      </c>
      <c r="N51" s="136">
        <f t="shared" ref="N51:N54" si="23">H51*G51/1000</f>
        <v>12.27</v>
      </c>
      <c r="O51" s="136">
        <f t="shared" ref="O51:O54" si="24">I51*G51/1000</f>
        <v>16.36</v>
      </c>
      <c r="P51" s="136">
        <f t="shared" ref="P51:P54" si="25">J51*G51/1000</f>
        <v>19.632000000000001</v>
      </c>
      <c r="Q51" s="240">
        <f>SUM(N51:N54)</f>
        <v>28.026</v>
      </c>
      <c r="R51" s="240">
        <f t="shared" ref="R51:S51" si="26">SUM(O51:O54)</f>
        <v>38.275999999999996</v>
      </c>
      <c r="S51" s="240">
        <f t="shared" si="26"/>
        <v>46.278999999999996</v>
      </c>
      <c r="T51" s="261">
        <f>Q51*1.5</f>
        <v>42.039000000000001</v>
      </c>
      <c r="U51" s="261">
        <f>R51*1.5</f>
        <v>57.413999999999994</v>
      </c>
      <c r="V51" s="261">
        <f>S51*1.5</f>
        <v>69.418499999999995</v>
      </c>
      <c r="W51" s="3"/>
      <c r="X51" s="3"/>
      <c r="Y51" s="3"/>
    </row>
    <row r="52" spans="1:25" x14ac:dyDescent="0.25">
      <c r="A52" s="3"/>
      <c r="B52" s="242"/>
      <c r="C52" s="241"/>
      <c r="D52" s="241"/>
      <c r="E52" s="241"/>
      <c r="F52" s="143" t="s">
        <v>26</v>
      </c>
      <c r="G52" s="142">
        <v>219</v>
      </c>
      <c r="H52" s="142">
        <v>17</v>
      </c>
      <c r="I52" s="142">
        <v>19</v>
      </c>
      <c r="J52" s="142">
        <v>28</v>
      </c>
      <c r="K52" s="142">
        <v>13</v>
      </c>
      <c r="L52" s="142">
        <v>14</v>
      </c>
      <c r="M52" s="142">
        <v>22</v>
      </c>
      <c r="N52" s="136">
        <f t="shared" si="23"/>
        <v>3.7229999999999999</v>
      </c>
      <c r="O52" s="136">
        <f t="shared" si="24"/>
        <v>4.1609999999999996</v>
      </c>
      <c r="P52" s="136">
        <f t="shared" si="25"/>
        <v>6.1319999999999997</v>
      </c>
      <c r="Q52" s="240"/>
      <c r="R52" s="240"/>
      <c r="S52" s="240"/>
      <c r="T52" s="261"/>
      <c r="U52" s="261"/>
      <c r="V52" s="261"/>
      <c r="W52" s="3"/>
      <c r="X52" s="3"/>
      <c r="Y52" s="3"/>
    </row>
    <row r="53" spans="1:25" x14ac:dyDescent="0.25">
      <c r="A53" s="3"/>
      <c r="B53" s="242"/>
      <c r="C53" s="241"/>
      <c r="D53" s="241"/>
      <c r="E53" s="241"/>
      <c r="F53" s="143" t="s">
        <v>31</v>
      </c>
      <c r="G53" s="142">
        <v>276</v>
      </c>
      <c r="H53" s="142">
        <v>35</v>
      </c>
      <c r="I53" s="142">
        <v>50</v>
      </c>
      <c r="J53" s="142">
        <v>60</v>
      </c>
      <c r="K53" s="142">
        <v>28</v>
      </c>
      <c r="L53" s="142">
        <v>33</v>
      </c>
      <c r="M53" s="142">
        <v>42</v>
      </c>
      <c r="N53" s="136">
        <f t="shared" si="23"/>
        <v>9.66</v>
      </c>
      <c r="O53" s="136">
        <f t="shared" si="24"/>
        <v>13.8</v>
      </c>
      <c r="P53" s="136">
        <f t="shared" si="25"/>
        <v>16.559999999999999</v>
      </c>
      <c r="Q53" s="240"/>
      <c r="R53" s="240"/>
      <c r="S53" s="240"/>
      <c r="T53" s="261"/>
      <c r="U53" s="261"/>
      <c r="V53" s="261"/>
      <c r="W53" s="3"/>
      <c r="X53" s="3"/>
      <c r="Y53" s="3"/>
    </row>
    <row r="54" spans="1:25" x14ac:dyDescent="0.25">
      <c r="A54" s="3"/>
      <c r="B54" s="242"/>
      <c r="C54" s="241"/>
      <c r="D54" s="241"/>
      <c r="E54" s="241"/>
      <c r="F54" s="55" t="s">
        <v>12</v>
      </c>
      <c r="G54" s="136">
        <v>791</v>
      </c>
      <c r="H54" s="142">
        <v>3</v>
      </c>
      <c r="I54" s="142">
        <v>5</v>
      </c>
      <c r="J54" s="142">
        <v>5</v>
      </c>
      <c r="K54" s="142">
        <v>3</v>
      </c>
      <c r="L54" s="142">
        <v>5</v>
      </c>
      <c r="M54" s="142">
        <v>5</v>
      </c>
      <c r="N54" s="136">
        <f t="shared" si="23"/>
        <v>2.3730000000000002</v>
      </c>
      <c r="O54" s="136">
        <f t="shared" si="24"/>
        <v>3.9550000000000001</v>
      </c>
      <c r="P54" s="136">
        <f t="shared" si="25"/>
        <v>3.9550000000000001</v>
      </c>
      <c r="Q54" s="240"/>
      <c r="R54" s="240"/>
      <c r="S54" s="240"/>
      <c r="T54" s="261"/>
      <c r="U54" s="261"/>
      <c r="V54" s="261"/>
      <c r="W54" s="3"/>
      <c r="X54" s="3"/>
      <c r="Y54" s="3"/>
    </row>
    <row r="55" spans="1:25" x14ac:dyDescent="0.25">
      <c r="A55" s="3"/>
      <c r="B55" s="227" t="s">
        <v>102</v>
      </c>
      <c r="C55" s="228" t="s">
        <v>37</v>
      </c>
      <c r="D55" s="228" t="s">
        <v>39</v>
      </c>
      <c r="E55" s="228" t="s">
        <v>101</v>
      </c>
      <c r="F55" s="64" t="s">
        <v>134</v>
      </c>
      <c r="G55" s="136">
        <v>5650</v>
      </c>
      <c r="H55" s="49">
        <v>50</v>
      </c>
      <c r="I55" s="49">
        <v>65</v>
      </c>
      <c r="J55" s="49">
        <v>80</v>
      </c>
      <c r="K55" s="49">
        <v>47</v>
      </c>
      <c r="L55" s="49">
        <v>58</v>
      </c>
      <c r="M55" s="49">
        <v>69</v>
      </c>
      <c r="N55" s="136">
        <f t="shared" ref="N55:N73" si="27">H55*G55/1000</f>
        <v>282.5</v>
      </c>
      <c r="O55" s="136">
        <f t="shared" ref="O55:O74" si="28">I55*G55/1000</f>
        <v>367.25</v>
      </c>
      <c r="P55" s="136">
        <f t="shared" ref="P55:P71" si="29">J55*G55/1000</f>
        <v>452</v>
      </c>
      <c r="Q55" s="240">
        <f>SUM(N55:N60)</f>
        <v>299.81</v>
      </c>
      <c r="R55" s="240">
        <f>SUM(O55:O60)</f>
        <v>388.93699999999995</v>
      </c>
      <c r="S55" s="240">
        <f>SUM(P55:P60)</f>
        <v>478.07900000000001</v>
      </c>
      <c r="T55" s="240">
        <f>Q55*1.5</f>
        <v>449.71500000000003</v>
      </c>
      <c r="U55" s="240">
        <f>R55*1.5</f>
        <v>583.40549999999996</v>
      </c>
      <c r="V55" s="240">
        <f>S55*1.5</f>
        <v>717.11850000000004</v>
      </c>
      <c r="W55" s="3"/>
      <c r="X55" s="3"/>
      <c r="Y55" s="3"/>
    </row>
    <row r="56" spans="1:25" x14ac:dyDescent="0.25">
      <c r="A56" s="3"/>
      <c r="B56" s="227"/>
      <c r="C56" s="228"/>
      <c r="D56" s="228"/>
      <c r="E56" s="228"/>
      <c r="F56" s="42" t="s">
        <v>43</v>
      </c>
      <c r="G56" s="136">
        <v>632</v>
      </c>
      <c r="H56" s="49">
        <v>16</v>
      </c>
      <c r="I56" s="49">
        <v>20</v>
      </c>
      <c r="J56" s="49">
        <v>24</v>
      </c>
      <c r="K56" s="49">
        <v>16</v>
      </c>
      <c r="L56" s="49">
        <v>20</v>
      </c>
      <c r="M56" s="49">
        <v>24</v>
      </c>
      <c r="N56" s="136">
        <f t="shared" si="27"/>
        <v>10.112</v>
      </c>
      <c r="O56" s="136">
        <f t="shared" si="28"/>
        <v>12.64</v>
      </c>
      <c r="P56" s="136">
        <f t="shared" si="29"/>
        <v>15.167999999999999</v>
      </c>
      <c r="Q56" s="240"/>
      <c r="R56" s="240"/>
      <c r="S56" s="240"/>
      <c r="T56" s="240"/>
      <c r="U56" s="240"/>
      <c r="V56" s="240"/>
      <c r="W56" s="3"/>
      <c r="X56" s="3"/>
      <c r="Y56" s="3"/>
    </row>
    <row r="57" spans="1:25" x14ac:dyDescent="0.25">
      <c r="A57" s="3"/>
      <c r="B57" s="227"/>
      <c r="C57" s="228"/>
      <c r="D57" s="228"/>
      <c r="E57" s="228"/>
      <c r="F57" s="42" t="s">
        <v>12</v>
      </c>
      <c r="G57" s="136">
        <v>791</v>
      </c>
      <c r="H57" s="49">
        <v>4</v>
      </c>
      <c r="I57" s="49">
        <v>5</v>
      </c>
      <c r="J57" s="49">
        <v>6</v>
      </c>
      <c r="K57" s="49">
        <v>4</v>
      </c>
      <c r="L57" s="49">
        <v>5</v>
      </c>
      <c r="M57" s="49">
        <v>6</v>
      </c>
      <c r="N57" s="136">
        <f t="shared" si="27"/>
        <v>3.1640000000000001</v>
      </c>
      <c r="O57" s="136">
        <f t="shared" si="28"/>
        <v>3.9550000000000001</v>
      </c>
      <c r="P57" s="136">
        <f t="shared" si="29"/>
        <v>4.7460000000000004</v>
      </c>
      <c r="Q57" s="240"/>
      <c r="R57" s="240"/>
      <c r="S57" s="240"/>
      <c r="T57" s="240"/>
      <c r="U57" s="240"/>
      <c r="V57" s="240"/>
      <c r="W57" s="3"/>
      <c r="X57" s="3"/>
      <c r="Y57" s="3"/>
    </row>
    <row r="58" spans="1:25" x14ac:dyDescent="0.25">
      <c r="A58" s="3"/>
      <c r="B58" s="227"/>
      <c r="C58" s="228"/>
      <c r="D58" s="228"/>
      <c r="E58" s="228"/>
      <c r="F58" s="42" t="s">
        <v>10</v>
      </c>
      <c r="G58" s="136">
        <v>219</v>
      </c>
      <c r="H58" s="49">
        <v>10</v>
      </c>
      <c r="I58" s="49">
        <v>12</v>
      </c>
      <c r="J58" s="49">
        <v>15</v>
      </c>
      <c r="K58" s="49">
        <v>8</v>
      </c>
      <c r="L58" s="49">
        <v>10</v>
      </c>
      <c r="M58" s="49">
        <v>12</v>
      </c>
      <c r="N58" s="136">
        <f t="shared" si="27"/>
        <v>2.19</v>
      </c>
      <c r="O58" s="136">
        <f t="shared" si="28"/>
        <v>2.6280000000000001</v>
      </c>
      <c r="P58" s="136">
        <f t="shared" si="29"/>
        <v>3.2850000000000001</v>
      </c>
      <c r="Q58" s="240"/>
      <c r="R58" s="240"/>
      <c r="S58" s="240"/>
      <c r="T58" s="240"/>
      <c r="U58" s="240"/>
      <c r="V58" s="240"/>
      <c r="W58" s="3"/>
      <c r="X58" s="3"/>
      <c r="Y58" s="3"/>
    </row>
    <row r="59" spans="1:25" x14ac:dyDescent="0.25">
      <c r="A59" s="3"/>
      <c r="B59" s="227"/>
      <c r="C59" s="228"/>
      <c r="D59" s="228"/>
      <c r="E59" s="228"/>
      <c r="F59" s="42" t="s">
        <v>11</v>
      </c>
      <c r="G59" s="136">
        <v>204</v>
      </c>
      <c r="H59" s="49">
        <v>9</v>
      </c>
      <c r="I59" s="49">
        <v>12</v>
      </c>
      <c r="J59" s="49">
        <v>14</v>
      </c>
      <c r="K59" s="49">
        <v>8</v>
      </c>
      <c r="L59" s="49">
        <v>10</v>
      </c>
      <c r="M59" s="49">
        <v>12</v>
      </c>
      <c r="N59" s="136">
        <f t="shared" si="27"/>
        <v>1.8360000000000001</v>
      </c>
      <c r="O59" s="136">
        <f t="shared" si="28"/>
        <v>2.448</v>
      </c>
      <c r="P59" s="136">
        <f t="shared" si="29"/>
        <v>2.8559999999999999</v>
      </c>
      <c r="Q59" s="240"/>
      <c r="R59" s="240"/>
      <c r="S59" s="240"/>
      <c r="T59" s="240"/>
      <c r="U59" s="240"/>
      <c r="V59" s="240"/>
      <c r="W59" s="3"/>
      <c r="X59" s="3"/>
      <c r="Y59" s="3"/>
    </row>
    <row r="60" spans="1:25" ht="15.75" customHeight="1" x14ac:dyDescent="0.25">
      <c r="A60" s="3"/>
      <c r="B60" s="227"/>
      <c r="C60" s="228"/>
      <c r="D60" s="228"/>
      <c r="E60" s="228"/>
      <c r="F60" s="43" t="s">
        <v>19</v>
      </c>
      <c r="G60" s="136">
        <v>80</v>
      </c>
      <c r="H60" s="52">
        <v>0.1</v>
      </c>
      <c r="I60" s="52">
        <v>0.2</v>
      </c>
      <c r="J60" s="52">
        <v>0.3</v>
      </c>
      <c r="K60" s="52">
        <v>0.1</v>
      </c>
      <c r="L60" s="52">
        <v>0.2</v>
      </c>
      <c r="M60" s="52">
        <v>0.3</v>
      </c>
      <c r="N60" s="136">
        <f t="shared" si="27"/>
        <v>8.0000000000000002E-3</v>
      </c>
      <c r="O60" s="136">
        <f t="shared" si="28"/>
        <v>1.6E-2</v>
      </c>
      <c r="P60" s="136">
        <f t="shared" si="29"/>
        <v>2.4E-2</v>
      </c>
      <c r="Q60" s="240"/>
      <c r="R60" s="240"/>
      <c r="S60" s="240"/>
      <c r="T60" s="240"/>
      <c r="U60" s="240"/>
      <c r="V60" s="240"/>
      <c r="W60" s="3"/>
      <c r="X60" s="3"/>
      <c r="Y60" s="3"/>
    </row>
    <row r="61" spans="1:25" ht="35.25" customHeight="1" x14ac:dyDescent="0.25">
      <c r="A61" s="3"/>
      <c r="B61" s="227" t="s">
        <v>112</v>
      </c>
      <c r="C61" s="239">
        <v>50</v>
      </c>
      <c r="D61" s="239">
        <v>50</v>
      </c>
      <c r="E61" s="239">
        <v>50</v>
      </c>
      <c r="F61" s="143" t="s">
        <v>113</v>
      </c>
      <c r="G61" s="136">
        <v>412</v>
      </c>
      <c r="H61" s="49">
        <v>30</v>
      </c>
      <c r="I61" s="49">
        <v>30</v>
      </c>
      <c r="J61" s="49">
        <v>30</v>
      </c>
      <c r="K61" s="49">
        <v>30</v>
      </c>
      <c r="L61" s="49">
        <v>30</v>
      </c>
      <c r="M61" s="49">
        <v>30</v>
      </c>
      <c r="N61" s="136">
        <f t="shared" si="27"/>
        <v>12.36</v>
      </c>
      <c r="O61" s="136">
        <f t="shared" si="28"/>
        <v>12.36</v>
      </c>
      <c r="P61" s="136">
        <f t="shared" si="29"/>
        <v>12.36</v>
      </c>
      <c r="Q61" s="240">
        <f>SUM(N61:N71)</f>
        <v>97.353499999999997</v>
      </c>
      <c r="R61" s="240">
        <f>SUM(O61:O71)</f>
        <v>97.353499999999997</v>
      </c>
      <c r="S61" s="240">
        <f>SUM(P61:P71)</f>
        <v>97.353499999999997</v>
      </c>
      <c r="T61" s="240">
        <f>Q61*1.5</f>
        <v>146.03025</v>
      </c>
      <c r="U61" s="240">
        <f>R61*1.5</f>
        <v>146.03025</v>
      </c>
      <c r="V61" s="240">
        <f>S61*1.5</f>
        <v>146.03025</v>
      </c>
      <c r="W61" s="3"/>
      <c r="X61" s="3"/>
      <c r="Y61" s="3"/>
    </row>
    <row r="62" spans="1:25" ht="42" customHeight="1" x14ac:dyDescent="0.25">
      <c r="A62" s="3"/>
      <c r="B62" s="227"/>
      <c r="C62" s="239"/>
      <c r="D62" s="239"/>
      <c r="E62" s="239"/>
      <c r="F62" s="143" t="s">
        <v>114</v>
      </c>
      <c r="G62" s="136">
        <v>412</v>
      </c>
      <c r="H62" s="49">
        <v>2</v>
      </c>
      <c r="I62" s="49">
        <v>2</v>
      </c>
      <c r="J62" s="49">
        <v>2</v>
      </c>
      <c r="K62" s="49">
        <v>2</v>
      </c>
      <c r="L62" s="49">
        <v>2</v>
      </c>
      <c r="M62" s="49">
        <v>2</v>
      </c>
      <c r="N62" s="136">
        <f t="shared" si="27"/>
        <v>0.82399999999999995</v>
      </c>
      <c r="O62" s="136">
        <f t="shared" si="28"/>
        <v>0.82399999999999995</v>
      </c>
      <c r="P62" s="136">
        <f t="shared" si="29"/>
        <v>0.82399999999999995</v>
      </c>
      <c r="Q62" s="240"/>
      <c r="R62" s="240"/>
      <c r="S62" s="240"/>
      <c r="T62" s="240"/>
      <c r="U62" s="240"/>
      <c r="V62" s="240"/>
      <c r="W62" s="3"/>
      <c r="X62" s="3"/>
      <c r="Y62" s="3"/>
    </row>
    <row r="63" spans="1:25" ht="15.75" customHeight="1" x14ac:dyDescent="0.25">
      <c r="A63" s="3"/>
      <c r="B63" s="227"/>
      <c r="C63" s="239"/>
      <c r="D63" s="239"/>
      <c r="E63" s="239"/>
      <c r="F63" s="143" t="s">
        <v>29</v>
      </c>
      <c r="G63" s="136">
        <v>425</v>
      </c>
      <c r="H63" s="49">
        <v>4</v>
      </c>
      <c r="I63" s="49">
        <v>4</v>
      </c>
      <c r="J63" s="49">
        <v>4</v>
      </c>
      <c r="K63" s="49">
        <v>4</v>
      </c>
      <c r="L63" s="49">
        <v>4</v>
      </c>
      <c r="M63" s="49">
        <v>4</v>
      </c>
      <c r="N63" s="136">
        <f t="shared" si="27"/>
        <v>1.7</v>
      </c>
      <c r="O63" s="136">
        <f t="shared" si="28"/>
        <v>1.7</v>
      </c>
      <c r="P63" s="136">
        <f t="shared" si="29"/>
        <v>1.7</v>
      </c>
      <c r="Q63" s="240"/>
      <c r="R63" s="240"/>
      <c r="S63" s="240"/>
      <c r="T63" s="240"/>
      <c r="U63" s="240"/>
      <c r="V63" s="240"/>
      <c r="W63" s="3"/>
      <c r="X63" s="3"/>
      <c r="Y63" s="3"/>
    </row>
    <row r="64" spans="1:25" ht="15.75" customHeight="1" x14ac:dyDescent="0.25">
      <c r="A64" s="3"/>
      <c r="B64" s="227"/>
      <c r="C64" s="239"/>
      <c r="D64" s="239"/>
      <c r="E64" s="239"/>
      <c r="F64" s="143" t="s">
        <v>115</v>
      </c>
      <c r="G64" s="136">
        <v>4560</v>
      </c>
      <c r="H64" s="49">
        <v>1</v>
      </c>
      <c r="I64" s="49">
        <v>1</v>
      </c>
      <c r="J64" s="49">
        <v>1</v>
      </c>
      <c r="K64" s="49">
        <v>1</v>
      </c>
      <c r="L64" s="49">
        <v>1</v>
      </c>
      <c r="M64" s="49">
        <v>1</v>
      </c>
      <c r="N64" s="136">
        <f t="shared" si="27"/>
        <v>4.5599999999999996</v>
      </c>
      <c r="O64" s="136">
        <f t="shared" si="28"/>
        <v>4.5599999999999996</v>
      </c>
      <c r="P64" s="136">
        <f t="shared" si="29"/>
        <v>4.5599999999999996</v>
      </c>
      <c r="Q64" s="240"/>
      <c r="R64" s="240"/>
      <c r="S64" s="240"/>
      <c r="T64" s="240"/>
      <c r="U64" s="240"/>
      <c r="V64" s="240"/>
      <c r="W64" s="3"/>
      <c r="X64" s="3"/>
      <c r="Y64" s="3"/>
    </row>
    <row r="65" spans="1:25" ht="15.75" customHeight="1" x14ac:dyDescent="0.25">
      <c r="A65" s="3"/>
      <c r="B65" s="227"/>
      <c r="C65" s="239"/>
      <c r="D65" s="239"/>
      <c r="E65" s="239"/>
      <c r="F65" s="143" t="s">
        <v>119</v>
      </c>
      <c r="G65" s="136">
        <v>517</v>
      </c>
      <c r="H65" s="49">
        <v>5</v>
      </c>
      <c r="I65" s="49">
        <v>5</v>
      </c>
      <c r="J65" s="49">
        <v>5</v>
      </c>
      <c r="K65" s="49">
        <v>5</v>
      </c>
      <c r="L65" s="49">
        <v>5</v>
      </c>
      <c r="M65" s="49">
        <v>5</v>
      </c>
      <c r="N65" s="136">
        <f t="shared" si="27"/>
        <v>2.585</v>
      </c>
      <c r="O65" s="136">
        <f t="shared" si="28"/>
        <v>2.585</v>
      </c>
      <c r="P65" s="136">
        <f t="shared" si="29"/>
        <v>2.585</v>
      </c>
      <c r="Q65" s="240"/>
      <c r="R65" s="240"/>
      <c r="S65" s="240"/>
      <c r="T65" s="240"/>
      <c r="U65" s="240"/>
      <c r="V65" s="240"/>
      <c r="W65" s="3"/>
      <c r="X65" s="3"/>
      <c r="Y65" s="3"/>
    </row>
    <row r="66" spans="1:25" ht="15.75" customHeight="1" x14ac:dyDescent="0.25">
      <c r="A66" s="3"/>
      <c r="B66" s="227"/>
      <c r="C66" s="239"/>
      <c r="D66" s="239"/>
      <c r="E66" s="239"/>
      <c r="F66" s="143" t="s">
        <v>52</v>
      </c>
      <c r="G66" s="136">
        <v>417</v>
      </c>
      <c r="H66" s="49">
        <v>9</v>
      </c>
      <c r="I66" s="49">
        <v>9</v>
      </c>
      <c r="J66" s="49">
        <v>9</v>
      </c>
      <c r="K66" s="49">
        <v>9</v>
      </c>
      <c r="L66" s="49">
        <v>9</v>
      </c>
      <c r="M66" s="49">
        <v>9</v>
      </c>
      <c r="N66" s="136">
        <f t="shared" si="27"/>
        <v>3.7530000000000001</v>
      </c>
      <c r="O66" s="136">
        <f t="shared" si="28"/>
        <v>3.7530000000000001</v>
      </c>
      <c r="P66" s="136">
        <f t="shared" si="29"/>
        <v>3.7530000000000001</v>
      </c>
      <c r="Q66" s="240"/>
      <c r="R66" s="240"/>
      <c r="S66" s="240"/>
      <c r="T66" s="240"/>
      <c r="U66" s="240"/>
      <c r="V66" s="240"/>
      <c r="W66" s="3"/>
      <c r="X66" s="3"/>
      <c r="Y66" s="3"/>
    </row>
    <row r="67" spans="1:25" ht="15.75" customHeight="1" x14ac:dyDescent="0.25">
      <c r="A67" s="3"/>
      <c r="B67" s="227"/>
      <c r="C67" s="239"/>
      <c r="D67" s="239"/>
      <c r="E67" s="239"/>
      <c r="F67" s="143" t="s">
        <v>108</v>
      </c>
      <c r="G67" s="73">
        <v>4998</v>
      </c>
      <c r="H67" s="49">
        <v>13</v>
      </c>
      <c r="I67" s="49">
        <v>13</v>
      </c>
      <c r="J67" s="49">
        <v>13</v>
      </c>
      <c r="K67" s="49">
        <v>13</v>
      </c>
      <c r="L67" s="49">
        <v>13</v>
      </c>
      <c r="M67" s="49">
        <v>13</v>
      </c>
      <c r="N67" s="136">
        <f t="shared" si="27"/>
        <v>64.974000000000004</v>
      </c>
      <c r="O67" s="136">
        <f t="shared" si="28"/>
        <v>64.974000000000004</v>
      </c>
      <c r="P67" s="136">
        <f t="shared" si="29"/>
        <v>64.974000000000004</v>
      </c>
      <c r="Q67" s="240"/>
      <c r="R67" s="240"/>
      <c r="S67" s="240"/>
      <c r="T67" s="240"/>
      <c r="U67" s="240"/>
      <c r="V67" s="240"/>
      <c r="W67" s="3"/>
      <c r="X67" s="3"/>
      <c r="Y67" s="3"/>
    </row>
    <row r="68" spans="1:25" x14ac:dyDescent="0.25">
      <c r="A68" s="3"/>
      <c r="B68" s="227"/>
      <c r="C68" s="239"/>
      <c r="D68" s="239"/>
      <c r="E68" s="239"/>
      <c r="F68" s="143" t="s">
        <v>116</v>
      </c>
      <c r="G68" s="136">
        <v>5895</v>
      </c>
      <c r="H68" s="49">
        <v>1</v>
      </c>
      <c r="I68" s="49">
        <v>1</v>
      </c>
      <c r="J68" s="49">
        <v>1</v>
      </c>
      <c r="K68" s="49">
        <v>1E-3</v>
      </c>
      <c r="L68" s="49">
        <v>1</v>
      </c>
      <c r="M68" s="49">
        <v>1</v>
      </c>
      <c r="N68" s="136">
        <f t="shared" si="27"/>
        <v>5.8949999999999996</v>
      </c>
      <c r="O68" s="136">
        <f t="shared" si="28"/>
        <v>5.8949999999999996</v>
      </c>
      <c r="P68" s="136">
        <f t="shared" si="29"/>
        <v>5.8949999999999996</v>
      </c>
      <c r="Q68" s="240"/>
      <c r="R68" s="240"/>
      <c r="S68" s="240"/>
      <c r="T68" s="240"/>
      <c r="U68" s="240"/>
      <c r="V68" s="240"/>
      <c r="W68" s="3"/>
      <c r="X68" s="3"/>
      <c r="Y68" s="3"/>
    </row>
    <row r="69" spans="1:25" x14ac:dyDescent="0.25">
      <c r="A69" s="3"/>
      <c r="B69" s="227"/>
      <c r="C69" s="239"/>
      <c r="D69" s="239"/>
      <c r="E69" s="239"/>
      <c r="F69" s="143" t="s">
        <v>117</v>
      </c>
      <c r="G69" s="136">
        <v>80</v>
      </c>
      <c r="H69" s="52">
        <v>0.2</v>
      </c>
      <c r="I69" s="52">
        <v>0.2</v>
      </c>
      <c r="J69" s="52">
        <v>0.2</v>
      </c>
      <c r="K69" s="52">
        <v>0.2</v>
      </c>
      <c r="L69" s="52">
        <v>0.2</v>
      </c>
      <c r="M69" s="52">
        <v>0.2</v>
      </c>
      <c r="N69" s="136">
        <f t="shared" si="27"/>
        <v>1.6E-2</v>
      </c>
      <c r="O69" s="136">
        <f t="shared" si="28"/>
        <v>1.6E-2</v>
      </c>
      <c r="P69" s="136">
        <f t="shared" si="29"/>
        <v>1.6E-2</v>
      </c>
      <c r="Q69" s="240"/>
      <c r="R69" s="240"/>
      <c r="S69" s="240"/>
      <c r="T69" s="240"/>
      <c r="U69" s="240"/>
      <c r="V69" s="240"/>
      <c r="W69" s="3"/>
      <c r="X69" s="3"/>
      <c r="Y69" s="3"/>
    </row>
    <row r="70" spans="1:25" x14ac:dyDescent="0.25">
      <c r="A70" s="3"/>
      <c r="B70" s="227"/>
      <c r="C70" s="239"/>
      <c r="D70" s="239"/>
      <c r="E70" s="239"/>
      <c r="F70" s="143" t="s">
        <v>118</v>
      </c>
      <c r="G70" s="136">
        <v>5650</v>
      </c>
      <c r="H70" s="136">
        <v>0.03</v>
      </c>
      <c r="I70" s="136">
        <v>0.03</v>
      </c>
      <c r="J70" s="136">
        <v>0.03</v>
      </c>
      <c r="K70" s="136">
        <v>0.03</v>
      </c>
      <c r="L70" s="136">
        <v>0.03</v>
      </c>
      <c r="M70" s="136">
        <v>0.03</v>
      </c>
      <c r="N70" s="136">
        <f t="shared" si="27"/>
        <v>0.16950000000000001</v>
      </c>
      <c r="O70" s="136">
        <f t="shared" si="28"/>
        <v>0.16950000000000001</v>
      </c>
      <c r="P70" s="136">
        <f t="shared" si="29"/>
        <v>0.16950000000000001</v>
      </c>
      <c r="Q70" s="240"/>
      <c r="R70" s="240"/>
      <c r="S70" s="240"/>
      <c r="T70" s="240"/>
      <c r="U70" s="240"/>
      <c r="V70" s="240"/>
      <c r="W70" s="3"/>
      <c r="X70" s="3"/>
      <c r="Y70" s="3"/>
    </row>
    <row r="71" spans="1:25" x14ac:dyDescent="0.25">
      <c r="A71" s="3"/>
      <c r="B71" s="227"/>
      <c r="C71" s="239"/>
      <c r="D71" s="239"/>
      <c r="E71" s="239"/>
      <c r="F71" s="143" t="s">
        <v>119</v>
      </c>
      <c r="G71" s="136">
        <v>517</v>
      </c>
      <c r="H71" s="49">
        <v>1</v>
      </c>
      <c r="I71" s="49">
        <v>1</v>
      </c>
      <c r="J71" s="49">
        <v>1</v>
      </c>
      <c r="K71" s="49">
        <v>1</v>
      </c>
      <c r="L71" s="49">
        <v>1</v>
      </c>
      <c r="M71" s="49">
        <v>1</v>
      </c>
      <c r="N71" s="136">
        <f t="shared" si="27"/>
        <v>0.51700000000000002</v>
      </c>
      <c r="O71" s="136">
        <f t="shared" si="28"/>
        <v>0.51700000000000002</v>
      </c>
      <c r="P71" s="136">
        <f t="shared" si="29"/>
        <v>0.51700000000000002</v>
      </c>
      <c r="Q71" s="240"/>
      <c r="R71" s="240"/>
      <c r="S71" s="240"/>
      <c r="T71" s="240"/>
      <c r="U71" s="240"/>
      <c r="V71" s="240"/>
      <c r="W71" s="3"/>
      <c r="X71" s="3"/>
      <c r="Y71" s="3"/>
    </row>
    <row r="72" spans="1:25" ht="15" customHeight="1" x14ac:dyDescent="0.25">
      <c r="A72" s="3"/>
      <c r="B72" s="227" t="s">
        <v>88</v>
      </c>
      <c r="C72" s="239">
        <v>200</v>
      </c>
      <c r="D72" s="239">
        <v>200</v>
      </c>
      <c r="E72" s="239">
        <v>200</v>
      </c>
      <c r="F72" s="43" t="s">
        <v>33</v>
      </c>
      <c r="G72" s="136">
        <v>1488</v>
      </c>
      <c r="H72" s="49">
        <v>20</v>
      </c>
      <c r="I72" s="49">
        <v>20</v>
      </c>
      <c r="J72" s="49">
        <v>20</v>
      </c>
      <c r="K72" s="49">
        <v>20</v>
      </c>
      <c r="L72" s="49">
        <v>20</v>
      </c>
      <c r="M72" s="49">
        <v>20</v>
      </c>
      <c r="N72" s="136">
        <f t="shared" si="27"/>
        <v>29.76</v>
      </c>
      <c r="O72" s="136">
        <f t="shared" si="28"/>
        <v>29.76</v>
      </c>
      <c r="P72" s="136">
        <f>H72*G72/1000</f>
        <v>29.76</v>
      </c>
      <c r="Q72" s="240">
        <f>SUM(N72:N73)</f>
        <v>33.160000000000004</v>
      </c>
      <c r="R72" s="240">
        <f>SUM(O72:O73)</f>
        <v>33.160000000000004</v>
      </c>
      <c r="S72" s="240">
        <f>SUM(P72:P73)</f>
        <v>33.160000000000004</v>
      </c>
      <c r="T72" s="261">
        <f>Q72*1.5</f>
        <v>49.740000000000009</v>
      </c>
      <c r="U72" s="261">
        <f>R72*1.5</f>
        <v>49.740000000000009</v>
      </c>
      <c r="V72" s="261">
        <f>S72*1.5</f>
        <v>49.740000000000009</v>
      </c>
      <c r="W72" s="3"/>
      <c r="X72" s="3"/>
      <c r="Y72" s="3"/>
    </row>
    <row r="73" spans="1:25" ht="15" customHeight="1" x14ac:dyDescent="0.25">
      <c r="A73" s="3"/>
      <c r="B73" s="227"/>
      <c r="C73" s="239"/>
      <c r="D73" s="239"/>
      <c r="E73" s="239"/>
      <c r="F73" s="43" t="s">
        <v>29</v>
      </c>
      <c r="G73" s="136">
        <v>425</v>
      </c>
      <c r="H73" s="49">
        <v>8</v>
      </c>
      <c r="I73" s="49">
        <v>8</v>
      </c>
      <c r="J73" s="49">
        <v>8</v>
      </c>
      <c r="K73" s="49">
        <v>8</v>
      </c>
      <c r="L73" s="49">
        <v>8</v>
      </c>
      <c r="M73" s="49">
        <v>8</v>
      </c>
      <c r="N73" s="136">
        <f t="shared" si="27"/>
        <v>3.4</v>
      </c>
      <c r="O73" s="136">
        <f t="shared" si="28"/>
        <v>3.4</v>
      </c>
      <c r="P73" s="136">
        <f>H73*G73/1000</f>
        <v>3.4</v>
      </c>
      <c r="Q73" s="240"/>
      <c r="R73" s="240"/>
      <c r="S73" s="240"/>
      <c r="T73" s="261"/>
      <c r="U73" s="261"/>
      <c r="V73" s="261"/>
      <c r="W73" s="3"/>
      <c r="X73" s="3"/>
      <c r="Y73" s="3"/>
    </row>
    <row r="74" spans="1:25" ht="30" x14ac:dyDescent="0.25">
      <c r="A74" s="3"/>
      <c r="B74" s="60" t="s">
        <v>98</v>
      </c>
      <c r="C74" s="59">
        <v>30</v>
      </c>
      <c r="D74" s="59">
        <v>50</v>
      </c>
      <c r="E74" s="59">
        <v>50</v>
      </c>
      <c r="F74" s="60" t="s">
        <v>98</v>
      </c>
      <c r="G74" s="139">
        <v>550</v>
      </c>
      <c r="H74" s="49">
        <v>30</v>
      </c>
      <c r="I74" s="49">
        <v>50</v>
      </c>
      <c r="J74" s="49">
        <v>50</v>
      </c>
      <c r="K74" s="49">
        <v>30</v>
      </c>
      <c r="L74" s="49">
        <v>50</v>
      </c>
      <c r="M74" s="49">
        <v>50</v>
      </c>
      <c r="N74" s="136">
        <f t="shared" ref="N74" si="30">H74*G74/1000</f>
        <v>16.5</v>
      </c>
      <c r="O74" s="136">
        <f t="shared" si="28"/>
        <v>27.5</v>
      </c>
      <c r="P74" s="136">
        <f>J74*G74/1000</f>
        <v>27.5</v>
      </c>
      <c r="Q74" s="136">
        <f>SUM(N74)</f>
        <v>16.5</v>
      </c>
      <c r="R74" s="136">
        <f t="shared" ref="R74:S74" si="31">SUM(O74)</f>
        <v>27.5</v>
      </c>
      <c r="S74" s="136">
        <f t="shared" si="31"/>
        <v>27.5</v>
      </c>
      <c r="T74" s="137">
        <f>Q74*1.5</f>
        <v>24.75</v>
      </c>
      <c r="U74" s="137">
        <f>R74*1.5</f>
        <v>41.25</v>
      </c>
      <c r="V74" s="137">
        <f>S74*1.5</f>
        <v>41.25</v>
      </c>
      <c r="W74" s="3"/>
      <c r="X74" s="3"/>
      <c r="Y74" s="3"/>
    </row>
    <row r="75" spans="1:25" ht="15.75" thickBot="1" x14ac:dyDescent="0.3">
      <c r="A75" s="234"/>
      <c r="B75" s="234"/>
      <c r="C75" s="234"/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77"/>
      <c r="Q75" s="63">
        <f t="shared" ref="Q75:V75" si="32">SUM(Q51:Q74)</f>
        <v>474.84950000000003</v>
      </c>
      <c r="R75" s="63">
        <f t="shared" si="32"/>
        <v>585.22649999999987</v>
      </c>
      <c r="S75" s="63">
        <f t="shared" si="32"/>
        <v>682.37149999999986</v>
      </c>
      <c r="T75" s="63">
        <f t="shared" si="32"/>
        <v>712.27425000000005</v>
      </c>
      <c r="U75" s="63">
        <f t="shared" si="32"/>
        <v>877.83974999999998</v>
      </c>
      <c r="V75" s="63">
        <f t="shared" si="32"/>
        <v>1023.5572500000001</v>
      </c>
      <c r="W75" s="3"/>
      <c r="X75" s="3"/>
      <c r="Y75" s="3"/>
    </row>
    <row r="76" spans="1:25" ht="17.25" customHeight="1" thickBot="1" x14ac:dyDescent="0.3">
      <c r="A76" s="3"/>
      <c r="B76" s="242" t="s">
        <v>30</v>
      </c>
      <c r="C76" s="242"/>
      <c r="D76" s="242"/>
      <c r="E76" s="242"/>
      <c r="F76" s="242"/>
      <c r="G76" s="242"/>
      <c r="H76" s="242"/>
      <c r="I76" s="242"/>
      <c r="J76" s="242"/>
      <c r="K76" s="242"/>
      <c r="L76" s="242"/>
      <c r="M76" s="242"/>
      <c r="N76" s="242"/>
      <c r="O76" s="242"/>
      <c r="P76" s="242"/>
      <c r="Q76" s="45"/>
      <c r="R76" s="45"/>
      <c r="S76" s="45"/>
      <c r="T76" s="3"/>
      <c r="U76" s="3"/>
      <c r="V76" s="3"/>
      <c r="W76" s="3"/>
      <c r="X76" s="3"/>
      <c r="Y76" s="3"/>
    </row>
    <row r="77" spans="1:25" ht="17.25" customHeight="1" x14ac:dyDescent="0.25">
      <c r="A77" s="3"/>
      <c r="B77" s="227" t="s">
        <v>153</v>
      </c>
      <c r="C77" s="241">
        <v>70</v>
      </c>
      <c r="D77" s="241">
        <v>90</v>
      </c>
      <c r="E77" s="241">
        <v>100</v>
      </c>
      <c r="F77" s="42" t="s">
        <v>54</v>
      </c>
      <c r="G77" s="44">
        <v>2850</v>
      </c>
      <c r="H77" s="59">
        <v>80</v>
      </c>
      <c r="I77" s="56">
        <v>98</v>
      </c>
      <c r="J77" s="59">
        <v>105</v>
      </c>
      <c r="K77" s="59">
        <v>74</v>
      </c>
      <c r="L77" s="59">
        <v>75</v>
      </c>
      <c r="M77" s="59">
        <v>98</v>
      </c>
      <c r="N77" s="136">
        <f t="shared" ref="N77:N96" si="33">H77*G77/1000</f>
        <v>228</v>
      </c>
      <c r="O77" s="136">
        <f>I77*G77/1000</f>
        <v>279.3</v>
      </c>
      <c r="P77" s="136">
        <f>J77*G77/1000</f>
        <v>299.25</v>
      </c>
      <c r="Q77" s="262">
        <f>SUM(N77:N83)</f>
        <v>245.34</v>
      </c>
      <c r="R77" s="262">
        <f t="shared" ref="R77:S77" si="34">SUM(O77:O83)</f>
        <v>303.94599999999997</v>
      </c>
      <c r="S77" s="262">
        <f t="shared" si="34"/>
        <v>327.09800000000001</v>
      </c>
      <c r="T77" s="263">
        <f>Q77*1.5</f>
        <v>368.01</v>
      </c>
      <c r="U77" s="263">
        <f>R77*1.5</f>
        <v>455.91899999999998</v>
      </c>
      <c r="V77" s="266">
        <f>S77*1.5</f>
        <v>490.64700000000005</v>
      </c>
      <c r="W77" s="3"/>
      <c r="X77" s="3"/>
      <c r="Y77" s="3"/>
    </row>
    <row r="78" spans="1:25" ht="17.25" customHeight="1" x14ac:dyDescent="0.25">
      <c r="A78" s="3"/>
      <c r="B78" s="227"/>
      <c r="C78" s="241"/>
      <c r="D78" s="241"/>
      <c r="E78" s="241"/>
      <c r="F78" s="42" t="s">
        <v>53</v>
      </c>
      <c r="G78" s="136">
        <v>426</v>
      </c>
      <c r="H78" s="139">
        <v>7</v>
      </c>
      <c r="I78" s="139">
        <v>12</v>
      </c>
      <c r="J78" s="52">
        <v>15</v>
      </c>
      <c r="K78" s="139">
        <v>7</v>
      </c>
      <c r="L78" s="139">
        <v>12</v>
      </c>
      <c r="M78" s="52">
        <v>15</v>
      </c>
      <c r="N78" s="136">
        <f t="shared" si="33"/>
        <v>2.9820000000000002</v>
      </c>
      <c r="O78" s="136">
        <f t="shared" ref="O78" si="35">J78*G78/1000</f>
        <v>6.39</v>
      </c>
      <c r="P78" s="136">
        <f t="shared" ref="P78" si="36">J78*G78/1000</f>
        <v>6.39</v>
      </c>
      <c r="Q78" s="244"/>
      <c r="R78" s="244"/>
      <c r="S78" s="244"/>
      <c r="T78" s="264"/>
      <c r="U78" s="264"/>
      <c r="V78" s="267"/>
      <c r="W78" s="3"/>
      <c r="X78" s="3"/>
      <c r="Y78" s="3"/>
    </row>
    <row r="79" spans="1:25" ht="17.25" customHeight="1" x14ac:dyDescent="0.25">
      <c r="A79" s="3"/>
      <c r="B79" s="227"/>
      <c r="C79" s="241"/>
      <c r="D79" s="241"/>
      <c r="E79" s="241"/>
      <c r="F79" s="60" t="s">
        <v>32</v>
      </c>
      <c r="G79" s="44">
        <v>204</v>
      </c>
      <c r="H79" s="59">
        <v>6</v>
      </c>
      <c r="I79" s="56">
        <v>10</v>
      </c>
      <c r="J79" s="59">
        <v>10</v>
      </c>
      <c r="K79" s="59">
        <v>5</v>
      </c>
      <c r="L79" s="59">
        <v>8</v>
      </c>
      <c r="M79" s="59">
        <v>10</v>
      </c>
      <c r="N79" s="136">
        <f t="shared" si="33"/>
        <v>1.224</v>
      </c>
      <c r="O79" s="136">
        <f t="shared" ref="O79:O96" si="37">I79*G79/1000</f>
        <v>2.04</v>
      </c>
      <c r="P79" s="136">
        <f t="shared" ref="P79:P96" si="38">J79*G79/1000</f>
        <v>2.04</v>
      </c>
      <c r="Q79" s="244"/>
      <c r="R79" s="244"/>
      <c r="S79" s="244"/>
      <c r="T79" s="264"/>
      <c r="U79" s="264"/>
      <c r="V79" s="267"/>
      <c r="W79" s="3"/>
      <c r="X79" s="3"/>
      <c r="Y79" s="3"/>
    </row>
    <row r="80" spans="1:25" ht="17.25" customHeight="1" x14ac:dyDescent="0.25">
      <c r="A80" s="3"/>
      <c r="B80" s="227"/>
      <c r="C80" s="241"/>
      <c r="D80" s="241"/>
      <c r="E80" s="241"/>
      <c r="F80" s="42" t="s">
        <v>55</v>
      </c>
      <c r="G80" s="44">
        <v>750</v>
      </c>
      <c r="H80" s="59">
        <v>13</v>
      </c>
      <c r="I80" s="56">
        <v>15</v>
      </c>
      <c r="J80" s="59">
        <v>20</v>
      </c>
      <c r="K80" s="59">
        <v>13</v>
      </c>
      <c r="L80" s="59">
        <v>15</v>
      </c>
      <c r="M80" s="59">
        <v>20</v>
      </c>
      <c r="N80" s="136">
        <f t="shared" si="33"/>
        <v>9.75</v>
      </c>
      <c r="O80" s="136">
        <f t="shared" si="37"/>
        <v>11.25</v>
      </c>
      <c r="P80" s="136">
        <f t="shared" si="38"/>
        <v>15</v>
      </c>
      <c r="Q80" s="244"/>
      <c r="R80" s="244"/>
      <c r="S80" s="244"/>
      <c r="T80" s="264"/>
      <c r="U80" s="264"/>
      <c r="V80" s="267"/>
      <c r="W80" s="3"/>
      <c r="X80" s="3"/>
      <c r="Y80" s="3"/>
    </row>
    <row r="81" spans="1:25" ht="17.25" customHeight="1" x14ac:dyDescent="0.25">
      <c r="A81" s="3"/>
      <c r="B81" s="227"/>
      <c r="C81" s="241"/>
      <c r="D81" s="241"/>
      <c r="E81" s="241"/>
      <c r="F81" s="42" t="s">
        <v>87</v>
      </c>
      <c r="G81" s="44">
        <v>517</v>
      </c>
      <c r="H81" s="59">
        <v>5</v>
      </c>
      <c r="I81" s="56">
        <v>5</v>
      </c>
      <c r="J81" s="59">
        <v>7</v>
      </c>
      <c r="K81" s="59">
        <v>5</v>
      </c>
      <c r="L81" s="56">
        <v>5</v>
      </c>
      <c r="M81" s="59">
        <v>7</v>
      </c>
      <c r="N81" s="136">
        <f t="shared" si="33"/>
        <v>2.585</v>
      </c>
      <c r="O81" s="136">
        <f t="shared" si="37"/>
        <v>2.585</v>
      </c>
      <c r="P81" s="136">
        <f t="shared" si="38"/>
        <v>3.6190000000000002</v>
      </c>
      <c r="Q81" s="244"/>
      <c r="R81" s="244"/>
      <c r="S81" s="244"/>
      <c r="T81" s="264"/>
      <c r="U81" s="264"/>
      <c r="V81" s="267"/>
      <c r="W81" s="3"/>
      <c r="X81" s="3"/>
      <c r="Y81" s="3"/>
    </row>
    <row r="82" spans="1:25" ht="21" customHeight="1" x14ac:dyDescent="0.25">
      <c r="A82" s="3"/>
      <c r="B82" s="227"/>
      <c r="C82" s="241"/>
      <c r="D82" s="241"/>
      <c r="E82" s="241"/>
      <c r="F82" s="43" t="s">
        <v>19</v>
      </c>
      <c r="G82" s="136">
        <v>80</v>
      </c>
      <c r="H82" s="52">
        <v>0.1</v>
      </c>
      <c r="I82" s="56">
        <v>0.1</v>
      </c>
      <c r="J82" s="52">
        <v>0.1</v>
      </c>
      <c r="K82" s="52">
        <v>0.1</v>
      </c>
      <c r="L82" s="56">
        <v>0.1</v>
      </c>
      <c r="M82" s="52">
        <v>0.1</v>
      </c>
      <c r="N82" s="136">
        <f t="shared" si="33"/>
        <v>8.0000000000000002E-3</v>
      </c>
      <c r="O82" s="136">
        <f t="shared" si="37"/>
        <v>8.0000000000000002E-3</v>
      </c>
      <c r="P82" s="136">
        <f t="shared" si="38"/>
        <v>8.0000000000000002E-3</v>
      </c>
      <c r="Q82" s="244"/>
      <c r="R82" s="244"/>
      <c r="S82" s="244"/>
      <c r="T82" s="264"/>
      <c r="U82" s="264"/>
      <c r="V82" s="267"/>
      <c r="W82" s="3"/>
      <c r="X82" s="3"/>
      <c r="Y82" s="3"/>
    </row>
    <row r="83" spans="1:25" ht="14.25" customHeight="1" x14ac:dyDescent="0.25">
      <c r="A83" s="3"/>
      <c r="B83" s="227"/>
      <c r="C83" s="241"/>
      <c r="D83" s="241"/>
      <c r="E83" s="241"/>
      <c r="F83" s="42" t="s">
        <v>12</v>
      </c>
      <c r="G83" s="136">
        <v>791</v>
      </c>
      <c r="H83" s="49">
        <v>1</v>
      </c>
      <c r="I83" s="56">
        <v>3</v>
      </c>
      <c r="J83" s="49">
        <v>1</v>
      </c>
      <c r="K83" s="49">
        <v>1</v>
      </c>
      <c r="L83" s="56">
        <v>3</v>
      </c>
      <c r="M83" s="49">
        <v>1</v>
      </c>
      <c r="N83" s="136">
        <f t="shared" si="33"/>
        <v>0.79100000000000004</v>
      </c>
      <c r="O83" s="136">
        <f t="shared" si="37"/>
        <v>2.3730000000000002</v>
      </c>
      <c r="P83" s="136">
        <f t="shared" si="38"/>
        <v>0.79100000000000004</v>
      </c>
      <c r="Q83" s="245"/>
      <c r="R83" s="245"/>
      <c r="S83" s="245"/>
      <c r="T83" s="265"/>
      <c r="U83" s="265"/>
      <c r="V83" s="268"/>
      <c r="W83" s="3"/>
      <c r="X83" s="3"/>
      <c r="Y83" s="3"/>
    </row>
    <row r="84" spans="1:25" ht="19.5" customHeight="1" x14ac:dyDescent="0.25">
      <c r="A84" s="3"/>
      <c r="B84" s="227" t="s">
        <v>65</v>
      </c>
      <c r="C84" s="241">
        <v>20</v>
      </c>
      <c r="D84" s="241">
        <v>20</v>
      </c>
      <c r="E84" s="241">
        <v>20</v>
      </c>
      <c r="F84" s="43" t="s">
        <v>62</v>
      </c>
      <c r="G84" s="136">
        <v>417</v>
      </c>
      <c r="H84" s="50">
        <v>10</v>
      </c>
      <c r="I84" s="50">
        <v>10</v>
      </c>
      <c r="J84" s="50">
        <v>10</v>
      </c>
      <c r="K84" s="50">
        <v>10</v>
      </c>
      <c r="L84" s="50">
        <v>10</v>
      </c>
      <c r="M84" s="50">
        <v>10</v>
      </c>
      <c r="N84" s="136">
        <f t="shared" si="33"/>
        <v>4.17</v>
      </c>
      <c r="O84" s="136">
        <f t="shared" si="37"/>
        <v>4.17</v>
      </c>
      <c r="P84" s="136">
        <f t="shared" si="38"/>
        <v>4.17</v>
      </c>
      <c r="Q84" s="240">
        <f>SUM(N84:N87)</f>
        <v>24.515999999999998</v>
      </c>
      <c r="R84" s="240">
        <f t="shared" ref="R84:S84" si="39">SUM(O84:O87)</f>
        <v>24.515999999999998</v>
      </c>
      <c r="S84" s="240">
        <f t="shared" si="39"/>
        <v>24.515999999999998</v>
      </c>
      <c r="T84" s="261">
        <f>Q84*1.5</f>
        <v>36.774000000000001</v>
      </c>
      <c r="U84" s="261">
        <f>R84*1.5</f>
        <v>36.774000000000001</v>
      </c>
      <c r="V84" s="271">
        <f>S84*1.5</f>
        <v>36.774000000000001</v>
      </c>
      <c r="W84" s="3"/>
      <c r="X84" s="3"/>
      <c r="Y84" s="3"/>
    </row>
    <row r="85" spans="1:25" ht="14.25" customHeight="1" x14ac:dyDescent="0.25">
      <c r="A85" s="3"/>
      <c r="B85" s="227"/>
      <c r="C85" s="241"/>
      <c r="D85" s="241"/>
      <c r="E85" s="241"/>
      <c r="F85" s="43" t="s">
        <v>66</v>
      </c>
      <c r="G85" s="136">
        <v>222</v>
      </c>
      <c r="H85" s="50">
        <v>3</v>
      </c>
      <c r="I85" s="50">
        <v>3</v>
      </c>
      <c r="J85" s="50">
        <v>3</v>
      </c>
      <c r="K85" s="50">
        <v>3</v>
      </c>
      <c r="L85" s="50">
        <v>3</v>
      </c>
      <c r="M85" s="50">
        <v>3</v>
      </c>
      <c r="N85" s="136">
        <f t="shared" si="33"/>
        <v>0.66600000000000004</v>
      </c>
      <c r="O85" s="136">
        <f t="shared" si="37"/>
        <v>0.66600000000000004</v>
      </c>
      <c r="P85" s="136">
        <f t="shared" si="38"/>
        <v>0.66600000000000004</v>
      </c>
      <c r="Q85" s="240"/>
      <c r="R85" s="240"/>
      <c r="S85" s="240"/>
      <c r="T85" s="261"/>
      <c r="U85" s="261"/>
      <c r="V85" s="271"/>
      <c r="W85" s="3"/>
      <c r="X85" s="3"/>
      <c r="Y85" s="3"/>
    </row>
    <row r="86" spans="1:25" ht="15.75" x14ac:dyDescent="0.25">
      <c r="A86" s="3"/>
      <c r="B86" s="227"/>
      <c r="C86" s="241"/>
      <c r="D86" s="241"/>
      <c r="E86" s="241"/>
      <c r="F86" s="43" t="s">
        <v>14</v>
      </c>
      <c r="G86" s="136">
        <v>4560</v>
      </c>
      <c r="H86" s="50">
        <v>3</v>
      </c>
      <c r="I86" s="50">
        <v>3</v>
      </c>
      <c r="J86" s="50">
        <v>3</v>
      </c>
      <c r="K86" s="50">
        <v>3</v>
      </c>
      <c r="L86" s="50">
        <v>3</v>
      </c>
      <c r="M86" s="50">
        <v>3</v>
      </c>
      <c r="N86" s="136">
        <f t="shared" si="33"/>
        <v>13.68</v>
      </c>
      <c r="O86" s="136">
        <f t="shared" si="37"/>
        <v>13.68</v>
      </c>
      <c r="P86" s="136">
        <f t="shared" si="38"/>
        <v>13.68</v>
      </c>
      <c r="Q86" s="240"/>
      <c r="R86" s="240"/>
      <c r="S86" s="240"/>
      <c r="T86" s="261"/>
      <c r="U86" s="261"/>
      <c r="V86" s="271"/>
      <c r="W86" s="3"/>
      <c r="X86" s="3"/>
      <c r="Y86" s="3"/>
    </row>
    <row r="87" spans="1:25" ht="15.75" customHeight="1" x14ac:dyDescent="0.25">
      <c r="A87" s="3"/>
      <c r="B87" s="227"/>
      <c r="C87" s="241"/>
      <c r="D87" s="241"/>
      <c r="E87" s="241"/>
      <c r="F87" s="43" t="s">
        <v>69</v>
      </c>
      <c r="G87" s="136">
        <v>2000</v>
      </c>
      <c r="H87" s="50">
        <v>3</v>
      </c>
      <c r="I87" s="50">
        <v>3</v>
      </c>
      <c r="J87" s="50">
        <v>3</v>
      </c>
      <c r="K87" s="50">
        <v>3</v>
      </c>
      <c r="L87" s="50">
        <v>3</v>
      </c>
      <c r="M87" s="50">
        <v>3</v>
      </c>
      <c r="N87" s="136">
        <f t="shared" si="33"/>
        <v>6</v>
      </c>
      <c r="O87" s="136">
        <f t="shared" si="37"/>
        <v>6</v>
      </c>
      <c r="P87" s="136">
        <f t="shared" si="38"/>
        <v>6</v>
      </c>
      <c r="Q87" s="240"/>
      <c r="R87" s="240"/>
      <c r="S87" s="240"/>
      <c r="T87" s="261"/>
      <c r="U87" s="261"/>
      <c r="V87" s="271"/>
      <c r="W87" s="3"/>
      <c r="X87" s="3"/>
      <c r="Y87" s="3"/>
    </row>
    <row r="88" spans="1:25" ht="15.75" x14ac:dyDescent="0.25">
      <c r="A88" s="3"/>
      <c r="B88" s="227" t="s">
        <v>64</v>
      </c>
      <c r="C88" s="241">
        <v>130</v>
      </c>
      <c r="D88" s="241">
        <v>150</v>
      </c>
      <c r="E88" s="241">
        <v>180</v>
      </c>
      <c r="F88" s="43" t="s">
        <v>63</v>
      </c>
      <c r="G88" s="136">
        <v>276</v>
      </c>
      <c r="H88" s="50">
        <v>140</v>
      </c>
      <c r="I88" s="50">
        <v>144</v>
      </c>
      <c r="J88" s="50">
        <v>150</v>
      </c>
      <c r="K88" s="50">
        <v>93</v>
      </c>
      <c r="L88" s="56">
        <v>108</v>
      </c>
      <c r="M88" s="56">
        <v>111</v>
      </c>
      <c r="N88" s="136">
        <f t="shared" si="33"/>
        <v>38.64</v>
      </c>
      <c r="O88" s="136">
        <f t="shared" si="37"/>
        <v>39.744</v>
      </c>
      <c r="P88" s="136">
        <f t="shared" si="38"/>
        <v>41.4</v>
      </c>
      <c r="Q88" s="240">
        <f>SUM(N88:N92)</f>
        <v>103.861</v>
      </c>
      <c r="R88" s="240">
        <f t="shared" ref="R88:S88" si="40">SUM(O88:O92)</f>
        <v>98.92</v>
      </c>
      <c r="S88" s="240">
        <f t="shared" si="40"/>
        <v>108.03899999999999</v>
      </c>
      <c r="T88" s="261">
        <f>Q88*1.5</f>
        <v>155.79150000000001</v>
      </c>
      <c r="U88" s="261">
        <f>R88*1.5</f>
        <v>148.38</v>
      </c>
      <c r="V88" s="271">
        <f>S88*1.5</f>
        <v>162.05849999999998</v>
      </c>
      <c r="W88" s="3"/>
      <c r="X88" s="3"/>
      <c r="Y88" s="3"/>
    </row>
    <row r="89" spans="1:25" ht="15.75" x14ac:dyDescent="0.25">
      <c r="A89" s="3"/>
      <c r="B89" s="227"/>
      <c r="C89" s="241"/>
      <c r="D89" s="241"/>
      <c r="E89" s="241"/>
      <c r="F89" s="43" t="s">
        <v>26</v>
      </c>
      <c r="G89" s="136">
        <v>219</v>
      </c>
      <c r="H89" s="50">
        <v>55</v>
      </c>
      <c r="I89" s="50">
        <v>75</v>
      </c>
      <c r="J89" s="50">
        <v>90</v>
      </c>
      <c r="K89" s="50">
        <v>48</v>
      </c>
      <c r="L89" s="56">
        <v>57</v>
      </c>
      <c r="M89" s="56">
        <v>63</v>
      </c>
      <c r="N89" s="136">
        <f t="shared" si="33"/>
        <v>12.045</v>
      </c>
      <c r="O89" s="136">
        <f t="shared" si="37"/>
        <v>16.425000000000001</v>
      </c>
      <c r="P89" s="136">
        <f t="shared" si="38"/>
        <v>19.71</v>
      </c>
      <c r="Q89" s="240"/>
      <c r="R89" s="240"/>
      <c r="S89" s="240"/>
      <c r="T89" s="261"/>
      <c r="U89" s="261"/>
      <c r="V89" s="271"/>
      <c r="W89" s="3"/>
      <c r="X89" s="3"/>
      <c r="Y89" s="3"/>
    </row>
    <row r="90" spans="1:25" x14ac:dyDescent="0.25">
      <c r="A90" s="3"/>
      <c r="B90" s="227"/>
      <c r="C90" s="241"/>
      <c r="D90" s="241"/>
      <c r="E90" s="241"/>
      <c r="F90" s="42" t="s">
        <v>62</v>
      </c>
      <c r="G90" s="136">
        <v>417</v>
      </c>
      <c r="H90" s="49">
        <v>40</v>
      </c>
      <c r="I90" s="49">
        <v>15</v>
      </c>
      <c r="J90" s="49">
        <v>25</v>
      </c>
      <c r="K90" s="49">
        <v>40</v>
      </c>
      <c r="L90" s="56">
        <v>15</v>
      </c>
      <c r="M90" s="56">
        <v>25</v>
      </c>
      <c r="N90" s="136">
        <f t="shared" si="33"/>
        <v>16.68</v>
      </c>
      <c r="O90" s="136">
        <f t="shared" si="37"/>
        <v>6.2549999999999999</v>
      </c>
      <c r="P90" s="136">
        <f t="shared" si="38"/>
        <v>10.425000000000001</v>
      </c>
      <c r="Q90" s="240"/>
      <c r="R90" s="240"/>
      <c r="S90" s="240"/>
      <c r="T90" s="261"/>
      <c r="U90" s="261"/>
      <c r="V90" s="271"/>
      <c r="W90" s="3"/>
      <c r="X90" s="3"/>
      <c r="Y90" s="3"/>
    </row>
    <row r="91" spans="1:25" x14ac:dyDescent="0.25">
      <c r="A91" s="3"/>
      <c r="B91" s="227"/>
      <c r="C91" s="241"/>
      <c r="D91" s="241"/>
      <c r="E91" s="241"/>
      <c r="F91" s="42" t="s">
        <v>14</v>
      </c>
      <c r="G91" s="136">
        <v>4560</v>
      </c>
      <c r="H91" s="49">
        <v>8</v>
      </c>
      <c r="I91" s="49">
        <v>8</v>
      </c>
      <c r="J91" s="49">
        <v>8</v>
      </c>
      <c r="K91" s="49">
        <v>8</v>
      </c>
      <c r="L91" s="56">
        <v>8</v>
      </c>
      <c r="M91" s="56">
        <v>8</v>
      </c>
      <c r="N91" s="136">
        <f t="shared" si="33"/>
        <v>36.479999999999997</v>
      </c>
      <c r="O91" s="136">
        <f t="shared" si="37"/>
        <v>36.479999999999997</v>
      </c>
      <c r="P91" s="136">
        <f t="shared" si="38"/>
        <v>36.479999999999997</v>
      </c>
      <c r="Q91" s="240"/>
      <c r="R91" s="240"/>
      <c r="S91" s="240"/>
      <c r="T91" s="261"/>
      <c r="U91" s="261"/>
      <c r="V91" s="271"/>
      <c r="W91" s="3"/>
      <c r="X91" s="3"/>
      <c r="Y91" s="3"/>
    </row>
    <row r="92" spans="1:25" ht="15.75" x14ac:dyDescent="0.25">
      <c r="A92" s="3"/>
      <c r="B92" s="227"/>
      <c r="C92" s="241"/>
      <c r="D92" s="241"/>
      <c r="E92" s="241"/>
      <c r="F92" s="43" t="s">
        <v>19</v>
      </c>
      <c r="G92" s="136">
        <v>80</v>
      </c>
      <c r="H92" s="52">
        <v>0.2</v>
      </c>
      <c r="I92" s="52">
        <v>0.2</v>
      </c>
      <c r="J92" s="52">
        <v>0.3</v>
      </c>
      <c r="K92" s="52">
        <v>0.2</v>
      </c>
      <c r="L92" s="74">
        <v>0.3</v>
      </c>
      <c r="M92" s="74">
        <v>0.3</v>
      </c>
      <c r="N92" s="136">
        <f t="shared" si="33"/>
        <v>1.6E-2</v>
      </c>
      <c r="O92" s="136">
        <f t="shared" si="37"/>
        <v>1.6E-2</v>
      </c>
      <c r="P92" s="136">
        <f t="shared" si="38"/>
        <v>2.4E-2</v>
      </c>
      <c r="Q92" s="240"/>
      <c r="R92" s="240"/>
      <c r="S92" s="240"/>
      <c r="T92" s="261"/>
      <c r="U92" s="261"/>
      <c r="V92" s="271"/>
      <c r="W92" s="3"/>
      <c r="X92" s="3"/>
      <c r="Y92" s="3"/>
    </row>
    <row r="93" spans="1:25" ht="15.75" customHeight="1" x14ac:dyDescent="0.25">
      <c r="A93" s="3"/>
      <c r="B93" s="75" t="s">
        <v>111</v>
      </c>
      <c r="C93" s="142">
        <v>20</v>
      </c>
      <c r="D93" s="142">
        <v>25</v>
      </c>
      <c r="E93" s="142">
        <v>30</v>
      </c>
      <c r="F93" s="76" t="s">
        <v>110</v>
      </c>
      <c r="G93" s="136">
        <v>1000</v>
      </c>
      <c r="H93" s="52">
        <v>22</v>
      </c>
      <c r="I93" s="52">
        <v>27</v>
      </c>
      <c r="J93" s="52">
        <v>32</v>
      </c>
      <c r="K93" s="52">
        <v>20</v>
      </c>
      <c r="L93" s="77">
        <v>25</v>
      </c>
      <c r="M93" s="77">
        <v>30</v>
      </c>
      <c r="N93" s="136">
        <f t="shared" si="33"/>
        <v>22</v>
      </c>
      <c r="O93" s="136">
        <f t="shared" si="37"/>
        <v>27</v>
      </c>
      <c r="P93" s="136">
        <f t="shared" si="38"/>
        <v>32</v>
      </c>
      <c r="Q93" s="114">
        <f>N93</f>
        <v>22</v>
      </c>
      <c r="R93" s="114">
        <f t="shared" ref="R93:S93" si="41">O93</f>
        <v>27</v>
      </c>
      <c r="S93" s="114">
        <f t="shared" si="41"/>
        <v>32</v>
      </c>
      <c r="T93" s="116">
        <f t="shared" ref="T93:V94" si="42">Q93*1.5</f>
        <v>33</v>
      </c>
      <c r="U93" s="116">
        <f t="shared" si="42"/>
        <v>40.5</v>
      </c>
      <c r="V93" s="116">
        <f t="shared" si="42"/>
        <v>48</v>
      </c>
      <c r="W93" s="3"/>
      <c r="X93" s="3"/>
      <c r="Y93" s="3"/>
    </row>
    <row r="94" spans="1:25" ht="15.75" customHeight="1" x14ac:dyDescent="0.25">
      <c r="A94" s="3"/>
      <c r="B94" s="227" t="s">
        <v>27</v>
      </c>
      <c r="C94" s="241">
        <v>200</v>
      </c>
      <c r="D94" s="241">
        <v>200</v>
      </c>
      <c r="E94" s="241">
        <v>200</v>
      </c>
      <c r="F94" s="42" t="s">
        <v>28</v>
      </c>
      <c r="G94" s="136">
        <v>751</v>
      </c>
      <c r="H94" s="139">
        <v>143</v>
      </c>
      <c r="I94" s="139">
        <v>143</v>
      </c>
      <c r="J94" s="139">
        <v>143</v>
      </c>
      <c r="K94" s="139">
        <v>100</v>
      </c>
      <c r="L94" s="139">
        <v>100</v>
      </c>
      <c r="M94" s="139">
        <v>100</v>
      </c>
      <c r="N94" s="136">
        <f>H94*G94/1000</f>
        <v>107.393</v>
      </c>
      <c r="O94" s="136">
        <f>I94*G94/1000</f>
        <v>107.393</v>
      </c>
      <c r="P94" s="136">
        <f>J94*G94/1000</f>
        <v>107.393</v>
      </c>
      <c r="Q94" s="243">
        <f>SUM(N94:N95)</f>
        <v>108.66800000000001</v>
      </c>
      <c r="R94" s="243">
        <f t="shared" ref="R94:S94" si="43">SUM(O94:O95)</f>
        <v>108.66800000000001</v>
      </c>
      <c r="S94" s="243">
        <f t="shared" si="43"/>
        <v>108.66800000000001</v>
      </c>
      <c r="T94" s="270">
        <f t="shared" si="42"/>
        <v>163.00200000000001</v>
      </c>
      <c r="U94" s="270">
        <f t="shared" si="42"/>
        <v>163.00200000000001</v>
      </c>
      <c r="V94" s="270">
        <f t="shared" si="42"/>
        <v>163.00200000000001</v>
      </c>
      <c r="W94" s="3"/>
      <c r="X94" s="3"/>
      <c r="Y94" s="3"/>
    </row>
    <row r="95" spans="1:25" ht="15.75" customHeight="1" x14ac:dyDescent="0.25">
      <c r="A95" s="3"/>
      <c r="B95" s="227"/>
      <c r="C95" s="241"/>
      <c r="D95" s="241"/>
      <c r="E95" s="241"/>
      <c r="F95" s="72" t="s">
        <v>29</v>
      </c>
      <c r="G95" s="136">
        <v>425</v>
      </c>
      <c r="H95" s="49">
        <v>3</v>
      </c>
      <c r="I95" s="49">
        <v>3</v>
      </c>
      <c r="J95" s="49">
        <v>3</v>
      </c>
      <c r="K95" s="49">
        <v>3</v>
      </c>
      <c r="L95" s="49">
        <v>3</v>
      </c>
      <c r="M95" s="49">
        <v>3</v>
      </c>
      <c r="N95" s="136">
        <f>H95*G95/1000</f>
        <v>1.2749999999999999</v>
      </c>
      <c r="O95" s="136">
        <f>I95*G95/1000</f>
        <v>1.2749999999999999</v>
      </c>
      <c r="P95" s="136">
        <f>J95*G95/1000</f>
        <v>1.2749999999999999</v>
      </c>
      <c r="Q95" s="245"/>
      <c r="R95" s="245"/>
      <c r="S95" s="245"/>
      <c r="T95" s="265"/>
      <c r="U95" s="265"/>
      <c r="V95" s="265"/>
      <c r="W95" s="3"/>
      <c r="X95" s="3"/>
      <c r="Y95" s="3"/>
    </row>
    <row r="96" spans="1:25" ht="33" customHeight="1" thickBot="1" x14ac:dyDescent="0.3">
      <c r="A96" s="3"/>
      <c r="B96" s="60" t="s">
        <v>98</v>
      </c>
      <c r="C96" s="59">
        <v>30</v>
      </c>
      <c r="D96" s="59">
        <v>50</v>
      </c>
      <c r="E96" s="59">
        <v>50</v>
      </c>
      <c r="F96" s="60" t="s">
        <v>98</v>
      </c>
      <c r="G96" s="139">
        <v>550</v>
      </c>
      <c r="H96" s="49">
        <v>30</v>
      </c>
      <c r="I96" s="49">
        <v>50</v>
      </c>
      <c r="J96" s="49">
        <v>50</v>
      </c>
      <c r="K96" s="49">
        <v>30</v>
      </c>
      <c r="L96" s="49">
        <v>50</v>
      </c>
      <c r="M96" s="49">
        <v>50</v>
      </c>
      <c r="N96" s="136">
        <f t="shared" si="33"/>
        <v>16.5</v>
      </c>
      <c r="O96" s="136">
        <f t="shared" si="37"/>
        <v>27.5</v>
      </c>
      <c r="P96" s="136">
        <f t="shared" si="38"/>
        <v>27.5</v>
      </c>
      <c r="Q96" s="114">
        <f>SUM(N96)</f>
        <v>16.5</v>
      </c>
      <c r="R96" s="114">
        <f t="shared" ref="R96:S96" si="44">SUM(O96)</f>
        <v>27.5</v>
      </c>
      <c r="S96" s="114">
        <f t="shared" si="44"/>
        <v>27.5</v>
      </c>
      <c r="T96" s="116">
        <f>Q96*1.5</f>
        <v>24.75</v>
      </c>
      <c r="U96" s="116">
        <f>R96*1.5</f>
        <v>41.25</v>
      </c>
      <c r="V96" s="121">
        <f>S96*1.5</f>
        <v>41.25</v>
      </c>
      <c r="W96" s="3"/>
      <c r="X96" s="3"/>
      <c r="Y96" s="3"/>
    </row>
    <row r="97" spans="1:25" ht="15.75" thickBot="1" x14ac:dyDescent="0.3">
      <c r="A97" s="234"/>
      <c r="B97" s="234"/>
      <c r="C97" s="175"/>
      <c r="D97" s="175"/>
      <c r="E97" s="175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6"/>
      <c r="Q97" s="78">
        <f t="shared" ref="Q97:V97" si="45">SUM(Q77:Q96)</f>
        <v>520.88499999999999</v>
      </c>
      <c r="R97" s="78">
        <f t="shared" si="45"/>
        <v>590.54999999999995</v>
      </c>
      <c r="S97" s="78">
        <f t="shared" si="45"/>
        <v>627.82100000000003</v>
      </c>
      <c r="T97" s="78">
        <f t="shared" si="45"/>
        <v>781.3275000000001</v>
      </c>
      <c r="U97" s="78">
        <f t="shared" si="45"/>
        <v>885.82500000000005</v>
      </c>
      <c r="V97" s="78">
        <f t="shared" si="45"/>
        <v>941.7315000000001</v>
      </c>
      <c r="W97" s="3"/>
      <c r="X97" s="3"/>
      <c r="Y97" s="3"/>
    </row>
    <row r="98" spans="1:25" ht="15.75" thickBot="1" x14ac:dyDescent="0.3">
      <c r="A98" s="3"/>
      <c r="B98" s="301" t="s">
        <v>36</v>
      </c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3"/>
      <c r="Q98" s="45"/>
      <c r="R98" s="45"/>
      <c r="S98" s="45"/>
      <c r="T98" s="3"/>
      <c r="U98" s="3"/>
      <c r="V98" s="3"/>
      <c r="W98" s="3"/>
      <c r="X98" s="3"/>
      <c r="Y98" s="3"/>
    </row>
    <row r="99" spans="1:25" ht="15" customHeight="1" x14ac:dyDescent="0.25">
      <c r="A99" s="3"/>
      <c r="B99" s="227" t="s">
        <v>125</v>
      </c>
      <c r="C99" s="228" t="s">
        <v>37</v>
      </c>
      <c r="D99" s="228" t="s">
        <v>38</v>
      </c>
      <c r="E99" s="228" t="s">
        <v>39</v>
      </c>
      <c r="F99" s="42" t="s">
        <v>44</v>
      </c>
      <c r="G99" s="136">
        <v>1500</v>
      </c>
      <c r="H99" s="49">
        <v>75</v>
      </c>
      <c r="I99" s="49">
        <v>80</v>
      </c>
      <c r="J99" s="49">
        <v>80</v>
      </c>
      <c r="K99" s="49">
        <v>71</v>
      </c>
      <c r="L99" s="49">
        <v>76</v>
      </c>
      <c r="M99" s="49">
        <v>76</v>
      </c>
      <c r="N99" s="140">
        <f t="shared" ref="N99:N106" si="46">H99*G99/1000</f>
        <v>112.5</v>
      </c>
      <c r="O99" s="140">
        <f t="shared" ref="O99:O106" si="47">I99*G99/1000</f>
        <v>120</v>
      </c>
      <c r="P99" s="140">
        <f t="shared" ref="P99:P107" si="48">J99*G99/1000</f>
        <v>120</v>
      </c>
      <c r="Q99" s="262">
        <f>SUM(N99:N107)</f>
        <v>165.54899999999995</v>
      </c>
      <c r="R99" s="262">
        <f>SUM(O99:O107)</f>
        <v>177.19604000000001</v>
      </c>
      <c r="S99" s="262">
        <f>SUM(P99:P107)</f>
        <v>181.196</v>
      </c>
      <c r="T99" s="263">
        <f>Q99*1.5</f>
        <v>248.32349999999991</v>
      </c>
      <c r="U99" s="263">
        <f>R99*1.5</f>
        <v>265.79406</v>
      </c>
      <c r="V99" s="266">
        <f>S99*1.5</f>
        <v>271.79399999999998</v>
      </c>
      <c r="W99" s="3"/>
      <c r="X99" s="3"/>
      <c r="Y99" s="3"/>
    </row>
    <row r="100" spans="1:25" ht="15" customHeight="1" x14ac:dyDescent="0.25">
      <c r="A100" s="3"/>
      <c r="B100" s="227"/>
      <c r="C100" s="228"/>
      <c r="D100" s="228"/>
      <c r="E100" s="228"/>
      <c r="F100" s="42" t="s">
        <v>11</v>
      </c>
      <c r="G100" s="59">
        <v>204</v>
      </c>
      <c r="H100" s="49">
        <v>20</v>
      </c>
      <c r="I100" s="49">
        <v>23</v>
      </c>
      <c r="J100" s="49">
        <v>23</v>
      </c>
      <c r="K100" s="49">
        <v>17</v>
      </c>
      <c r="L100" s="49">
        <v>20</v>
      </c>
      <c r="M100" s="49">
        <v>20</v>
      </c>
      <c r="N100" s="136">
        <f t="shared" si="46"/>
        <v>4.08</v>
      </c>
      <c r="O100" s="136">
        <f t="shared" si="47"/>
        <v>4.6920000000000002</v>
      </c>
      <c r="P100" s="136">
        <f t="shared" si="48"/>
        <v>4.6920000000000002</v>
      </c>
      <c r="Q100" s="244"/>
      <c r="R100" s="244"/>
      <c r="S100" s="244"/>
      <c r="T100" s="264"/>
      <c r="U100" s="264"/>
      <c r="V100" s="267"/>
      <c r="W100" s="3"/>
      <c r="X100" s="3"/>
      <c r="Y100" s="3"/>
    </row>
    <row r="101" spans="1:25" ht="15" customHeight="1" x14ac:dyDescent="0.25">
      <c r="A101" s="3"/>
      <c r="B101" s="227"/>
      <c r="C101" s="228"/>
      <c r="D101" s="228"/>
      <c r="E101" s="228"/>
      <c r="F101" s="42" t="s">
        <v>10</v>
      </c>
      <c r="G101" s="59">
        <v>219</v>
      </c>
      <c r="H101" s="49">
        <v>25</v>
      </c>
      <c r="I101" s="49">
        <v>25</v>
      </c>
      <c r="J101" s="49">
        <v>25</v>
      </c>
      <c r="K101" s="49">
        <v>20</v>
      </c>
      <c r="L101" s="49">
        <v>21</v>
      </c>
      <c r="M101" s="49">
        <v>21</v>
      </c>
      <c r="N101" s="136">
        <f t="shared" si="46"/>
        <v>5.4749999999999996</v>
      </c>
      <c r="O101" s="136">
        <f t="shared" si="47"/>
        <v>5.4749999999999996</v>
      </c>
      <c r="P101" s="136">
        <f t="shared" si="48"/>
        <v>5.4749999999999996</v>
      </c>
      <c r="Q101" s="244"/>
      <c r="R101" s="244"/>
      <c r="S101" s="244"/>
      <c r="T101" s="264"/>
      <c r="U101" s="264"/>
      <c r="V101" s="267"/>
      <c r="W101" s="3"/>
      <c r="X101" s="3"/>
      <c r="Y101" s="3"/>
    </row>
    <row r="102" spans="1:25" ht="15" customHeight="1" x14ac:dyDescent="0.25">
      <c r="A102" s="3"/>
      <c r="B102" s="227"/>
      <c r="C102" s="228"/>
      <c r="D102" s="228"/>
      <c r="E102" s="228"/>
      <c r="F102" s="42" t="s">
        <v>63</v>
      </c>
      <c r="G102" s="59">
        <v>276</v>
      </c>
      <c r="H102" s="49">
        <v>80</v>
      </c>
      <c r="I102" s="49">
        <v>90</v>
      </c>
      <c r="J102" s="49">
        <v>90</v>
      </c>
      <c r="K102" s="49">
        <v>60</v>
      </c>
      <c r="L102" s="49">
        <v>67</v>
      </c>
      <c r="M102" s="49">
        <v>67</v>
      </c>
      <c r="N102" s="136">
        <f t="shared" si="46"/>
        <v>22.08</v>
      </c>
      <c r="O102" s="136">
        <f t="shared" si="47"/>
        <v>24.84</v>
      </c>
      <c r="P102" s="136">
        <f t="shared" si="48"/>
        <v>24.84</v>
      </c>
      <c r="Q102" s="244"/>
      <c r="R102" s="244"/>
      <c r="S102" s="244"/>
      <c r="T102" s="264"/>
      <c r="U102" s="264"/>
      <c r="V102" s="267"/>
      <c r="W102" s="3"/>
      <c r="X102" s="3"/>
      <c r="Y102" s="3"/>
    </row>
    <row r="103" spans="1:25" ht="15" customHeight="1" x14ac:dyDescent="0.25">
      <c r="A103" s="3"/>
      <c r="B103" s="227"/>
      <c r="C103" s="228"/>
      <c r="D103" s="228"/>
      <c r="E103" s="228"/>
      <c r="F103" s="42" t="s">
        <v>74</v>
      </c>
      <c r="G103" s="59">
        <v>1820</v>
      </c>
      <c r="H103" s="49">
        <v>10</v>
      </c>
      <c r="I103" s="50">
        <v>10</v>
      </c>
      <c r="J103" s="50">
        <v>10</v>
      </c>
      <c r="K103" s="49">
        <v>7</v>
      </c>
      <c r="L103" s="50">
        <v>7</v>
      </c>
      <c r="M103" s="79">
        <v>7</v>
      </c>
      <c r="N103" s="136">
        <f t="shared" si="46"/>
        <v>18.2</v>
      </c>
      <c r="O103" s="136">
        <f t="shared" si="47"/>
        <v>18.2</v>
      </c>
      <c r="P103" s="136">
        <f t="shared" si="48"/>
        <v>18.2</v>
      </c>
      <c r="Q103" s="244"/>
      <c r="R103" s="244"/>
      <c r="S103" s="244"/>
      <c r="T103" s="264"/>
      <c r="U103" s="264"/>
      <c r="V103" s="267"/>
      <c r="W103" s="3"/>
      <c r="X103" s="3"/>
      <c r="Y103" s="3"/>
    </row>
    <row r="104" spans="1:25" ht="15" customHeight="1" x14ac:dyDescent="0.25">
      <c r="A104" s="3"/>
      <c r="B104" s="227"/>
      <c r="C104" s="228"/>
      <c r="D104" s="228"/>
      <c r="E104" s="228"/>
      <c r="F104" s="42" t="s">
        <v>12</v>
      </c>
      <c r="G104" s="59">
        <v>791</v>
      </c>
      <c r="H104" s="49">
        <v>4</v>
      </c>
      <c r="I104" s="49">
        <v>5</v>
      </c>
      <c r="J104" s="49">
        <v>5</v>
      </c>
      <c r="K104" s="49">
        <v>4</v>
      </c>
      <c r="L104" s="49">
        <v>5</v>
      </c>
      <c r="M104" s="49">
        <v>5</v>
      </c>
      <c r="N104" s="136">
        <f t="shared" si="46"/>
        <v>3.1640000000000001</v>
      </c>
      <c r="O104" s="136">
        <f t="shared" si="47"/>
        <v>3.9550000000000001</v>
      </c>
      <c r="P104" s="136">
        <f t="shared" si="48"/>
        <v>3.9550000000000001</v>
      </c>
      <c r="Q104" s="244"/>
      <c r="R104" s="244"/>
      <c r="S104" s="244"/>
      <c r="T104" s="264"/>
      <c r="U104" s="264"/>
      <c r="V104" s="267"/>
      <c r="W104" s="3"/>
      <c r="X104" s="3"/>
      <c r="Y104" s="3"/>
    </row>
    <row r="105" spans="1:25" ht="15" customHeight="1" x14ac:dyDescent="0.25">
      <c r="A105" s="3"/>
      <c r="B105" s="227"/>
      <c r="C105" s="228"/>
      <c r="D105" s="228"/>
      <c r="E105" s="228"/>
      <c r="F105" s="43" t="s">
        <v>19</v>
      </c>
      <c r="G105" s="59">
        <v>80</v>
      </c>
      <c r="H105" s="52">
        <v>0.2</v>
      </c>
      <c r="I105" s="52">
        <v>0.2</v>
      </c>
      <c r="J105" s="52">
        <v>0.2</v>
      </c>
      <c r="K105" s="52">
        <v>0.2</v>
      </c>
      <c r="L105" s="52">
        <v>0.2</v>
      </c>
      <c r="M105" s="52">
        <v>0.2</v>
      </c>
      <c r="N105" s="136">
        <f t="shared" si="46"/>
        <v>1.6E-2</v>
      </c>
      <c r="O105" s="136">
        <f t="shared" si="47"/>
        <v>1.6E-2</v>
      </c>
      <c r="P105" s="136">
        <f t="shared" si="48"/>
        <v>1.6E-2</v>
      </c>
      <c r="Q105" s="244"/>
      <c r="R105" s="244"/>
      <c r="S105" s="244"/>
      <c r="T105" s="264"/>
      <c r="U105" s="264"/>
      <c r="V105" s="267"/>
      <c r="W105" s="3"/>
      <c r="X105" s="3"/>
      <c r="Y105" s="3"/>
    </row>
    <row r="106" spans="1:25" ht="15" customHeight="1" x14ac:dyDescent="0.25">
      <c r="A106" s="3"/>
      <c r="B106" s="227"/>
      <c r="C106" s="228"/>
      <c r="D106" s="228"/>
      <c r="E106" s="228"/>
      <c r="F106" s="42" t="s">
        <v>77</v>
      </c>
      <c r="G106" s="59">
        <v>1800</v>
      </c>
      <c r="H106" s="52">
        <v>0.01</v>
      </c>
      <c r="I106" s="52">
        <v>0.01</v>
      </c>
      <c r="J106" s="52">
        <v>0.01</v>
      </c>
      <c r="K106" s="52">
        <v>0.01</v>
      </c>
      <c r="L106" s="52">
        <v>0.01</v>
      </c>
      <c r="M106" s="52">
        <v>0.01</v>
      </c>
      <c r="N106" s="136">
        <f t="shared" si="46"/>
        <v>1.7999999999999999E-2</v>
      </c>
      <c r="O106" s="136">
        <f t="shared" si="47"/>
        <v>1.7999999999999999E-2</v>
      </c>
      <c r="P106" s="136">
        <f t="shared" si="48"/>
        <v>1.7999999999999999E-2</v>
      </c>
      <c r="Q106" s="244"/>
      <c r="R106" s="244"/>
      <c r="S106" s="244"/>
      <c r="T106" s="264"/>
      <c r="U106" s="264"/>
      <c r="V106" s="267"/>
      <c r="W106" s="3"/>
      <c r="X106" s="3"/>
      <c r="Y106" s="3"/>
    </row>
    <row r="107" spans="1:25" ht="15" customHeight="1" x14ac:dyDescent="0.25">
      <c r="A107" s="3"/>
      <c r="B107" s="227"/>
      <c r="C107" s="228"/>
      <c r="D107" s="228"/>
      <c r="E107" s="228"/>
      <c r="F107" s="42" t="s">
        <v>50</v>
      </c>
      <c r="G107" s="59">
        <v>800</v>
      </c>
      <c r="H107" s="59">
        <v>5</v>
      </c>
      <c r="I107" s="59">
        <v>5</v>
      </c>
      <c r="J107" s="59">
        <v>5</v>
      </c>
      <c r="K107" s="59">
        <v>3</v>
      </c>
      <c r="L107" s="59">
        <v>3</v>
      </c>
      <c r="M107" s="59">
        <v>3</v>
      </c>
      <c r="N107" s="136">
        <f>H105*G105/1000</f>
        <v>1.6E-2</v>
      </c>
      <c r="O107" s="136">
        <f>I105*H105/1000</f>
        <v>4.000000000000001E-5</v>
      </c>
      <c r="P107" s="136">
        <f t="shared" si="48"/>
        <v>4</v>
      </c>
      <c r="Q107" s="245"/>
      <c r="R107" s="245"/>
      <c r="S107" s="245"/>
      <c r="T107" s="265"/>
      <c r="U107" s="265"/>
      <c r="V107" s="268"/>
      <c r="W107" s="3"/>
      <c r="X107" s="3"/>
      <c r="Y107" s="3"/>
    </row>
    <row r="108" spans="1:25" ht="15" customHeight="1" x14ac:dyDescent="0.25">
      <c r="A108" s="3"/>
      <c r="B108" s="227" t="s">
        <v>45</v>
      </c>
      <c r="C108" s="239">
        <v>200</v>
      </c>
      <c r="D108" s="239">
        <v>200</v>
      </c>
      <c r="E108" s="239">
        <v>200</v>
      </c>
      <c r="F108" s="43" t="s">
        <v>46</v>
      </c>
      <c r="G108" s="136">
        <v>3700.96</v>
      </c>
      <c r="H108" s="49">
        <v>7</v>
      </c>
      <c r="I108" s="49">
        <v>7</v>
      </c>
      <c r="J108" s="49">
        <v>7</v>
      </c>
      <c r="K108" s="49">
        <v>7</v>
      </c>
      <c r="L108" s="49">
        <v>7</v>
      </c>
      <c r="M108" s="49">
        <v>7</v>
      </c>
      <c r="N108" s="136">
        <f t="shared" ref="N108:N112" si="49">H108*G108/1000</f>
        <v>25.90672</v>
      </c>
      <c r="O108" s="136">
        <f t="shared" ref="O108:O112" si="50">I108*G108/1000</f>
        <v>25.90672</v>
      </c>
      <c r="P108" s="136">
        <f t="shared" ref="P108:P109" si="51">H108*G108/1000</f>
        <v>25.90672</v>
      </c>
      <c r="Q108" s="243">
        <f>SUM(N108:N110)</f>
        <v>102.24172000000002</v>
      </c>
      <c r="R108" s="243">
        <f t="shared" ref="R108:S108" si="52">SUM(O108:O110)</f>
        <v>102.24172000000002</v>
      </c>
      <c r="S108" s="243">
        <f t="shared" si="52"/>
        <v>102.24172000000002</v>
      </c>
      <c r="T108" s="270">
        <f>Q108*1.5</f>
        <v>153.36258000000004</v>
      </c>
      <c r="U108" s="270">
        <f>R108*1.51</f>
        <v>154.38499720000002</v>
      </c>
      <c r="V108" s="269">
        <f>S108*1.5</f>
        <v>153.36258000000004</v>
      </c>
      <c r="W108" s="3"/>
      <c r="X108" s="3"/>
      <c r="Y108" s="3"/>
    </row>
    <row r="109" spans="1:25" ht="15" customHeight="1" x14ac:dyDescent="0.25">
      <c r="A109" s="3"/>
      <c r="B109" s="227"/>
      <c r="C109" s="239"/>
      <c r="D109" s="239"/>
      <c r="E109" s="239"/>
      <c r="F109" s="43" t="s">
        <v>47</v>
      </c>
      <c r="G109" s="136">
        <v>417</v>
      </c>
      <c r="H109" s="49">
        <v>180</v>
      </c>
      <c r="I109" s="49">
        <v>180</v>
      </c>
      <c r="J109" s="49">
        <v>180</v>
      </c>
      <c r="K109" s="49">
        <v>180</v>
      </c>
      <c r="L109" s="49">
        <v>180</v>
      </c>
      <c r="M109" s="49">
        <v>180</v>
      </c>
      <c r="N109" s="136">
        <f t="shared" si="49"/>
        <v>75.06</v>
      </c>
      <c r="O109" s="136">
        <f t="shared" si="50"/>
        <v>75.06</v>
      </c>
      <c r="P109" s="136">
        <f t="shared" si="51"/>
        <v>75.06</v>
      </c>
      <c r="Q109" s="244"/>
      <c r="R109" s="244"/>
      <c r="S109" s="244"/>
      <c r="T109" s="264"/>
      <c r="U109" s="264"/>
      <c r="V109" s="267"/>
      <c r="W109" s="3"/>
      <c r="X109" s="3"/>
      <c r="Y109" s="3"/>
    </row>
    <row r="110" spans="1:25" ht="15" customHeight="1" x14ac:dyDescent="0.25">
      <c r="A110" s="3"/>
      <c r="B110" s="227"/>
      <c r="C110" s="239"/>
      <c r="D110" s="239"/>
      <c r="E110" s="239"/>
      <c r="F110" s="43" t="s">
        <v>29</v>
      </c>
      <c r="G110" s="136">
        <v>425</v>
      </c>
      <c r="H110" s="49">
        <v>3</v>
      </c>
      <c r="I110" s="49">
        <v>3</v>
      </c>
      <c r="J110" s="49">
        <v>3</v>
      </c>
      <c r="K110" s="49">
        <v>3</v>
      </c>
      <c r="L110" s="49">
        <v>3</v>
      </c>
      <c r="M110" s="49">
        <v>3</v>
      </c>
      <c r="N110" s="136">
        <f t="shared" si="49"/>
        <v>1.2749999999999999</v>
      </c>
      <c r="O110" s="136">
        <f t="shared" si="50"/>
        <v>1.2749999999999999</v>
      </c>
      <c r="P110" s="136">
        <f>J110*G110/1000</f>
        <v>1.2749999999999999</v>
      </c>
      <c r="Q110" s="245"/>
      <c r="R110" s="245"/>
      <c r="S110" s="245"/>
      <c r="T110" s="265"/>
      <c r="U110" s="265"/>
      <c r="V110" s="268"/>
      <c r="W110" s="3"/>
      <c r="X110" s="3"/>
      <c r="Y110" s="3"/>
    </row>
    <row r="111" spans="1:25" ht="15.75" x14ac:dyDescent="0.25">
      <c r="A111" s="3"/>
      <c r="B111" s="65" t="s">
        <v>58</v>
      </c>
      <c r="C111" s="57">
        <v>120</v>
      </c>
      <c r="D111" s="57">
        <v>120</v>
      </c>
      <c r="E111" s="57">
        <v>120</v>
      </c>
      <c r="F111" s="43" t="s">
        <v>42</v>
      </c>
      <c r="G111" s="136">
        <v>751</v>
      </c>
      <c r="H111" s="49">
        <v>150</v>
      </c>
      <c r="I111" s="49">
        <v>150</v>
      </c>
      <c r="J111" s="49">
        <v>150</v>
      </c>
      <c r="K111" s="49">
        <v>120</v>
      </c>
      <c r="L111" s="49">
        <v>120</v>
      </c>
      <c r="M111" s="49">
        <v>120</v>
      </c>
      <c r="N111" s="136">
        <f t="shared" si="49"/>
        <v>112.65</v>
      </c>
      <c r="O111" s="136">
        <f t="shared" si="50"/>
        <v>112.65</v>
      </c>
      <c r="P111" s="136">
        <f t="shared" ref="P111:P112" si="53">J111*G111/1000</f>
        <v>112.65</v>
      </c>
      <c r="Q111" s="114">
        <f>SUM(N111)</f>
        <v>112.65</v>
      </c>
      <c r="R111" s="114">
        <f t="shared" ref="R111:S112" si="54">SUM(O111)</f>
        <v>112.65</v>
      </c>
      <c r="S111" s="114">
        <f t="shared" si="54"/>
        <v>112.65</v>
      </c>
      <c r="T111" s="116">
        <f t="shared" ref="T111:V112" si="55">Q111*1.5</f>
        <v>168.97500000000002</v>
      </c>
      <c r="U111" s="116">
        <f t="shared" si="55"/>
        <v>168.97500000000002</v>
      </c>
      <c r="V111" s="116">
        <f t="shared" si="55"/>
        <v>168.97500000000002</v>
      </c>
      <c r="W111" s="3"/>
      <c r="X111" s="3"/>
      <c r="Y111" s="3"/>
    </row>
    <row r="112" spans="1:25" ht="30" x14ac:dyDescent="0.25">
      <c r="A112" s="3"/>
      <c r="B112" s="60" t="s">
        <v>98</v>
      </c>
      <c r="C112" s="59">
        <v>30</v>
      </c>
      <c r="D112" s="59">
        <v>50</v>
      </c>
      <c r="E112" s="59">
        <v>50</v>
      </c>
      <c r="F112" s="60" t="s">
        <v>98</v>
      </c>
      <c r="G112" s="139">
        <v>550</v>
      </c>
      <c r="H112" s="49">
        <v>30</v>
      </c>
      <c r="I112" s="49">
        <v>50</v>
      </c>
      <c r="J112" s="49">
        <v>50</v>
      </c>
      <c r="K112" s="49">
        <v>30</v>
      </c>
      <c r="L112" s="49">
        <v>50</v>
      </c>
      <c r="M112" s="49">
        <v>50</v>
      </c>
      <c r="N112" s="136">
        <f t="shared" si="49"/>
        <v>16.5</v>
      </c>
      <c r="O112" s="136">
        <f t="shared" si="50"/>
        <v>27.5</v>
      </c>
      <c r="P112" s="136">
        <f t="shared" si="53"/>
        <v>27.5</v>
      </c>
      <c r="Q112" s="114">
        <f>SUM(N112)</f>
        <v>16.5</v>
      </c>
      <c r="R112" s="114">
        <f t="shared" si="54"/>
        <v>27.5</v>
      </c>
      <c r="S112" s="114">
        <f t="shared" si="54"/>
        <v>27.5</v>
      </c>
      <c r="T112" s="116">
        <f t="shared" si="55"/>
        <v>24.75</v>
      </c>
      <c r="U112" s="116">
        <f t="shared" si="55"/>
        <v>41.25</v>
      </c>
      <c r="V112" s="116">
        <f t="shared" si="55"/>
        <v>41.25</v>
      </c>
      <c r="W112" s="3"/>
      <c r="X112" s="3"/>
      <c r="Y112" s="3"/>
    </row>
    <row r="113" spans="1:25" ht="15.75" thickBot="1" x14ac:dyDescent="0.3">
      <c r="A113" s="3"/>
      <c r="B113" s="249"/>
      <c r="C113" s="249"/>
      <c r="D113" s="249"/>
      <c r="E113" s="249"/>
      <c r="F113" s="249"/>
      <c r="G113" s="249"/>
      <c r="H113" s="249"/>
      <c r="I113" s="249"/>
      <c r="J113" s="249"/>
      <c r="K113" s="249"/>
      <c r="L113" s="249"/>
      <c r="M113" s="249"/>
      <c r="N113" s="249"/>
      <c r="O113" s="249"/>
      <c r="P113" s="249"/>
      <c r="Q113" s="171">
        <f>SUM(Q99:Q112)</f>
        <v>396.94071999999994</v>
      </c>
      <c r="R113" s="80">
        <f t="shared" ref="R113:V113" si="56">SUM(R99:R112)</f>
        <v>419.58776</v>
      </c>
      <c r="S113" s="80">
        <f t="shared" si="56"/>
        <v>423.58771999999999</v>
      </c>
      <c r="T113" s="80">
        <f t="shared" si="56"/>
        <v>595.41107999999997</v>
      </c>
      <c r="U113" s="80">
        <f t="shared" si="56"/>
        <v>630.40405720000001</v>
      </c>
      <c r="V113" s="80">
        <f t="shared" si="56"/>
        <v>635.38157999999999</v>
      </c>
      <c r="W113" s="3"/>
      <c r="X113" s="3"/>
      <c r="Y113" s="3"/>
    </row>
    <row r="114" spans="1:25" ht="15.75" x14ac:dyDescent="0.25">
      <c r="A114" s="3"/>
      <c r="B114" s="150"/>
      <c r="C114" s="150"/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3"/>
      <c r="R114" s="3"/>
      <c r="S114" s="3"/>
      <c r="T114" s="3"/>
      <c r="U114" s="3"/>
      <c r="V114" s="3"/>
      <c r="W114" s="3"/>
      <c r="X114" s="3"/>
      <c r="Y114" s="3"/>
    </row>
    <row r="115" spans="1:25" x14ac:dyDescent="0.25">
      <c r="A115" s="3"/>
      <c r="B115" s="158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3"/>
      <c r="R115" s="3"/>
      <c r="S115" s="3"/>
      <c r="T115" s="3"/>
      <c r="U115" s="3"/>
      <c r="V115" s="3"/>
      <c r="W115" s="3"/>
      <c r="X115" s="3"/>
      <c r="Y115" s="3"/>
    </row>
    <row r="116" spans="1:2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x14ac:dyDescent="0.25">
      <c r="A119" s="2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</row>
    <row r="120" spans="1:25" x14ac:dyDescent="0.25">
      <c r="A120" s="2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</row>
    <row r="121" spans="1:25" x14ac:dyDescent="0.25">
      <c r="A121" s="2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</row>
    <row r="122" spans="1:25" x14ac:dyDescent="0.25">
      <c r="A122" s="2"/>
    </row>
    <row r="123" spans="1:25" x14ac:dyDescent="0.25">
      <c r="A123" s="2"/>
    </row>
  </sheetData>
  <mergeCells count="193">
    <mergeCell ref="A29:P29"/>
    <mergeCell ref="A49:P49"/>
    <mergeCell ref="A75:P75"/>
    <mergeCell ref="A97:B97"/>
    <mergeCell ref="C16:C24"/>
    <mergeCell ref="D16:D24"/>
    <mergeCell ref="E16:E24"/>
    <mergeCell ref="B16:B24"/>
    <mergeCell ref="C40:C44"/>
    <mergeCell ref="D40:D44"/>
    <mergeCell ref="E40:E44"/>
    <mergeCell ref="Q16:Q24"/>
    <mergeCell ref="R16:R24"/>
    <mergeCell ref="S16:S24"/>
    <mergeCell ref="T16:T24"/>
    <mergeCell ref="U16:U24"/>
    <mergeCell ref="V16:V24"/>
    <mergeCell ref="S25:S27"/>
    <mergeCell ref="T25:T27"/>
    <mergeCell ref="U25:U27"/>
    <mergeCell ref="V25:V27"/>
    <mergeCell ref="B113:P113"/>
    <mergeCell ref="S40:S44"/>
    <mergeCell ref="T40:T44"/>
    <mergeCell ref="U40:U44"/>
    <mergeCell ref="V40:V44"/>
    <mergeCell ref="B25:B27"/>
    <mergeCell ref="C25:C27"/>
    <mergeCell ref="D25:D27"/>
    <mergeCell ref="E25:E27"/>
    <mergeCell ref="Q25:Q27"/>
    <mergeCell ref="R25:R27"/>
    <mergeCell ref="V94:V95"/>
    <mergeCell ref="B98:P98"/>
    <mergeCell ref="S88:S92"/>
    <mergeCell ref="T88:T92"/>
    <mergeCell ref="U88:U92"/>
    <mergeCell ref="V88:V92"/>
    <mergeCell ref="B94:B95"/>
    <mergeCell ref="T84:T87"/>
    <mergeCell ref="U84:U87"/>
    <mergeCell ref="V84:V87"/>
    <mergeCell ref="D94:D95"/>
    <mergeCell ref="C94:C95"/>
    <mergeCell ref="B40:B44"/>
    <mergeCell ref="B88:B92"/>
    <mergeCell ref="C88:C92"/>
    <mergeCell ref="D88:D92"/>
    <mergeCell ref="E88:E92"/>
    <mergeCell ref="Q88:Q92"/>
    <mergeCell ref="R88:R92"/>
    <mergeCell ref="B84:B87"/>
    <mergeCell ref="C84:C87"/>
    <mergeCell ref="D84:D87"/>
    <mergeCell ref="E84:E87"/>
    <mergeCell ref="T61:T71"/>
    <mergeCell ref="U61:U71"/>
    <mergeCell ref="V61:V71"/>
    <mergeCell ref="B72:B73"/>
    <mergeCell ref="C72:C73"/>
    <mergeCell ref="D72:D73"/>
    <mergeCell ref="E72:E73"/>
    <mergeCell ref="Q72:Q73"/>
    <mergeCell ref="R72:R73"/>
    <mergeCell ref="B61:B71"/>
    <mergeCell ref="C61:C71"/>
    <mergeCell ref="D61:D71"/>
    <mergeCell ref="E61:E71"/>
    <mergeCell ref="Q61:Q71"/>
    <mergeCell ref="R61:R71"/>
    <mergeCell ref="S72:S73"/>
    <mergeCell ref="T72:T73"/>
    <mergeCell ref="U72:U73"/>
    <mergeCell ref="S108:S110"/>
    <mergeCell ref="T108:T110"/>
    <mergeCell ref="U108:U110"/>
    <mergeCell ref="V108:V110"/>
    <mergeCell ref="S46:S47"/>
    <mergeCell ref="T46:T47"/>
    <mergeCell ref="U46:U47"/>
    <mergeCell ref="V46:V47"/>
    <mergeCell ref="S55:S60"/>
    <mergeCell ref="T55:T60"/>
    <mergeCell ref="U55:U60"/>
    <mergeCell ref="V55:V60"/>
    <mergeCell ref="V72:V73"/>
    <mergeCell ref="S94:S95"/>
    <mergeCell ref="T94:T95"/>
    <mergeCell ref="U94:U95"/>
    <mergeCell ref="S77:S83"/>
    <mergeCell ref="T77:T83"/>
    <mergeCell ref="U77:U83"/>
    <mergeCell ref="V77:V83"/>
    <mergeCell ref="S84:S87"/>
    <mergeCell ref="B50:V50"/>
    <mergeCell ref="B46:B47"/>
    <mergeCell ref="C46:C47"/>
    <mergeCell ref="B108:B110"/>
    <mergeCell ref="C108:C110"/>
    <mergeCell ref="D108:D110"/>
    <mergeCell ref="E108:E110"/>
    <mergeCell ref="Q108:Q110"/>
    <mergeCell ref="R108:R110"/>
    <mergeCell ref="B31:B36"/>
    <mergeCell ref="C31:C36"/>
    <mergeCell ref="D31:D36"/>
    <mergeCell ref="E31:E36"/>
    <mergeCell ref="E37:E39"/>
    <mergeCell ref="Q37:Q39"/>
    <mergeCell ref="R37:R39"/>
    <mergeCell ref="R51:R54"/>
    <mergeCell ref="Q84:Q87"/>
    <mergeCell ref="R84:R87"/>
    <mergeCell ref="B77:B83"/>
    <mergeCell ref="C77:C83"/>
    <mergeCell ref="D77:D83"/>
    <mergeCell ref="E77:E83"/>
    <mergeCell ref="Q77:Q83"/>
    <mergeCell ref="R77:R83"/>
    <mergeCell ref="B76:P76"/>
    <mergeCell ref="D46:D47"/>
    <mergeCell ref="T31:T36"/>
    <mergeCell ref="U31:U36"/>
    <mergeCell ref="V31:V36"/>
    <mergeCell ref="B37:B39"/>
    <mergeCell ref="C37:C39"/>
    <mergeCell ref="D37:D39"/>
    <mergeCell ref="B30:V30"/>
    <mergeCell ref="S99:S107"/>
    <mergeCell ref="T99:T107"/>
    <mergeCell ref="U99:U107"/>
    <mergeCell ref="V99:V107"/>
    <mergeCell ref="S37:S39"/>
    <mergeCell ref="T37:T39"/>
    <mergeCell ref="U37:U39"/>
    <mergeCell ref="V37:V39"/>
    <mergeCell ref="E46:E47"/>
    <mergeCell ref="Q46:Q47"/>
    <mergeCell ref="R46:R47"/>
    <mergeCell ref="S51:S54"/>
    <mergeCell ref="T51:T54"/>
    <mergeCell ref="U51:U54"/>
    <mergeCell ref="V51:V54"/>
    <mergeCell ref="B55:B60"/>
    <mergeCell ref="C55:C60"/>
    <mergeCell ref="B99:B107"/>
    <mergeCell ref="C99:C107"/>
    <mergeCell ref="D99:D107"/>
    <mergeCell ref="E99:E107"/>
    <mergeCell ref="Q99:Q107"/>
    <mergeCell ref="R99:R107"/>
    <mergeCell ref="Q31:Q36"/>
    <mergeCell ref="R31:R36"/>
    <mergeCell ref="S31:S36"/>
    <mergeCell ref="D55:D60"/>
    <mergeCell ref="E55:E60"/>
    <mergeCell ref="Q55:Q60"/>
    <mergeCell ref="R55:R60"/>
    <mergeCell ref="B51:B54"/>
    <mergeCell ref="C51:C54"/>
    <mergeCell ref="D51:D54"/>
    <mergeCell ref="E51:E54"/>
    <mergeCell ref="Q51:Q54"/>
    <mergeCell ref="S61:S71"/>
    <mergeCell ref="Q40:Q44"/>
    <mergeCell ref="R40:R44"/>
    <mergeCell ref="E94:E95"/>
    <mergeCell ref="Q94:Q95"/>
    <mergeCell ref="R94:R95"/>
    <mergeCell ref="U11:U15"/>
    <mergeCell ref="V11:V15"/>
    <mergeCell ref="B11:B15"/>
    <mergeCell ref="C11:C15"/>
    <mergeCell ref="D11:D15"/>
    <mergeCell ref="E11:E15"/>
    <mergeCell ref="Q11:Q15"/>
    <mergeCell ref="R11:R15"/>
    <mergeCell ref="B2:P2"/>
    <mergeCell ref="B7:B8"/>
    <mergeCell ref="C7:E7"/>
    <mergeCell ref="F7:F8"/>
    <mergeCell ref="G7:G8"/>
    <mergeCell ref="H7:J7"/>
    <mergeCell ref="K7:M7"/>
    <mergeCell ref="N7:P7"/>
    <mergeCell ref="Q7:S7"/>
    <mergeCell ref="B6:M6"/>
    <mergeCell ref="B5:M5"/>
    <mergeCell ref="T7:V7"/>
    <mergeCell ref="B10:P10"/>
    <mergeCell ref="S11:S15"/>
    <mergeCell ref="T11:T15"/>
    <mergeCell ref="A9:P9"/>
  </mergeCells>
  <phoneticPr fontId="9" type="noConversion"/>
  <pageMargins left="0.7" right="0.7" top="0.75" bottom="0.75" header="0.3" footer="0.3"/>
  <pageSetup paperSize="9" scale="38" orientation="portrait" r:id="rId1"/>
  <rowBreaks count="1" manualBreakCount="1">
    <brk id="114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2"/>
  <sheetViews>
    <sheetView view="pageBreakPreview" topLeftCell="A82" zoomScale="90" zoomScaleNormal="98" zoomScaleSheetLayoutView="90" workbookViewId="0">
      <selection activeCell="E16" sqref="E16:E20"/>
    </sheetView>
  </sheetViews>
  <sheetFormatPr defaultRowHeight="15" outlineLevelCol="1" x14ac:dyDescent="0.25"/>
  <cols>
    <col min="2" max="2" width="24.28515625" customWidth="1"/>
    <col min="6" max="6" width="27.140625" customWidth="1"/>
    <col min="7" max="7" width="10.42578125" hidden="1" customWidth="1"/>
    <col min="8" max="8" width="10.5703125" customWidth="1"/>
    <col min="9" max="9" width="10.140625" customWidth="1"/>
    <col min="10" max="10" width="10.5703125" customWidth="1"/>
    <col min="11" max="11" width="10.28515625" customWidth="1"/>
    <col min="12" max="12" width="10.140625" customWidth="1"/>
    <col min="13" max="13" width="9.7109375" customWidth="1"/>
    <col min="14" max="16" width="9.140625" hidden="1" customWidth="1" outlineLevel="1"/>
    <col min="17" max="21" width="9.28515625" hidden="1" customWidth="1" outlineLevel="1"/>
    <col min="22" max="22" width="9.5703125" hidden="1" customWidth="1" outlineLevel="1"/>
    <col min="23" max="23" width="9.140625" collapsed="1"/>
  </cols>
  <sheetData>
    <row r="1" spans="1:26" ht="15.75" x14ac:dyDescent="0.25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  <c r="T1" s="3"/>
      <c r="U1" s="3"/>
      <c r="V1" s="3"/>
    </row>
    <row r="2" spans="1:26" x14ac:dyDescent="0.25">
      <c r="A2" s="2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45"/>
      <c r="R2" s="45"/>
      <c r="S2" s="45"/>
      <c r="T2" s="3"/>
      <c r="U2" s="3"/>
      <c r="V2" s="3"/>
      <c r="W2" s="113"/>
      <c r="X2" s="113"/>
      <c r="Y2" s="113"/>
      <c r="Z2" s="113"/>
    </row>
    <row r="3" spans="1:26" x14ac:dyDescent="0.25">
      <c r="A3" s="2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5"/>
      <c r="R3" s="45"/>
      <c r="S3" s="45"/>
      <c r="T3" s="3"/>
      <c r="U3" s="3"/>
      <c r="V3" s="3"/>
      <c r="W3" s="113"/>
      <c r="X3" s="113"/>
      <c r="Y3" s="113"/>
      <c r="Z3" s="113"/>
    </row>
    <row r="4" spans="1:26" x14ac:dyDescent="0.25">
      <c r="A4" s="3"/>
      <c r="B4" s="47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3"/>
      <c r="U4" s="3"/>
      <c r="V4" s="3"/>
      <c r="W4" s="3"/>
      <c r="X4" s="3"/>
      <c r="Y4" s="113"/>
      <c r="Z4" s="113"/>
    </row>
    <row r="5" spans="1:26" ht="16.5" thickBot="1" x14ac:dyDescent="0.3">
      <c r="A5" s="3"/>
      <c r="B5" s="47"/>
      <c r="C5" s="45"/>
      <c r="D5" s="45"/>
      <c r="E5" s="45"/>
      <c r="F5" s="45"/>
      <c r="G5" s="45"/>
      <c r="H5" s="45"/>
      <c r="I5" s="45"/>
      <c r="J5" s="45"/>
      <c r="K5" s="45"/>
      <c r="L5" s="177" t="s">
        <v>131</v>
      </c>
      <c r="M5" s="45"/>
      <c r="N5" s="45"/>
      <c r="O5" s="45"/>
      <c r="P5" s="45"/>
      <c r="Q5" s="45"/>
      <c r="R5" s="45"/>
      <c r="S5" s="45"/>
      <c r="T5" s="3"/>
      <c r="U5" s="3"/>
      <c r="V5" s="3"/>
      <c r="W5" s="3"/>
      <c r="X5" s="3"/>
      <c r="Y5" s="113"/>
      <c r="Z5" s="113"/>
    </row>
    <row r="6" spans="1:26" ht="27.75" customHeight="1" x14ac:dyDescent="0.25">
      <c r="A6" s="3"/>
      <c r="B6" s="242" t="s">
        <v>0</v>
      </c>
      <c r="C6" s="242" t="s">
        <v>1</v>
      </c>
      <c r="D6" s="242"/>
      <c r="E6" s="242"/>
      <c r="F6" s="242" t="s">
        <v>2</v>
      </c>
      <c r="G6" s="251" t="s">
        <v>3</v>
      </c>
      <c r="H6" s="242" t="s">
        <v>4</v>
      </c>
      <c r="I6" s="242"/>
      <c r="J6" s="242"/>
      <c r="K6" s="242" t="s">
        <v>5</v>
      </c>
      <c r="L6" s="242"/>
      <c r="M6" s="242"/>
      <c r="N6" s="242" t="s">
        <v>96</v>
      </c>
      <c r="O6" s="242"/>
      <c r="P6" s="242"/>
      <c r="Q6" s="304" t="s">
        <v>6</v>
      </c>
      <c r="R6" s="304"/>
      <c r="S6" s="305"/>
      <c r="T6" s="306" t="s">
        <v>97</v>
      </c>
      <c r="U6" s="307"/>
      <c r="V6" s="308"/>
      <c r="W6" s="3"/>
      <c r="X6" s="3"/>
      <c r="Y6" s="113"/>
      <c r="Z6" s="113"/>
    </row>
    <row r="7" spans="1:26" ht="29.25" thickBot="1" x14ac:dyDescent="0.3">
      <c r="A7" s="3"/>
      <c r="B7" s="242"/>
      <c r="C7" s="160" t="s">
        <v>13</v>
      </c>
      <c r="D7" s="160" t="s">
        <v>7</v>
      </c>
      <c r="E7" s="160" t="s">
        <v>8</v>
      </c>
      <c r="F7" s="242"/>
      <c r="G7" s="251"/>
      <c r="H7" s="160" t="s">
        <v>13</v>
      </c>
      <c r="I7" s="160" t="s">
        <v>7</v>
      </c>
      <c r="J7" s="160" t="s">
        <v>8</v>
      </c>
      <c r="K7" s="160" t="s">
        <v>13</v>
      </c>
      <c r="L7" s="160" t="s">
        <v>7</v>
      </c>
      <c r="M7" s="160" t="s">
        <v>8</v>
      </c>
      <c r="N7" s="160" t="s">
        <v>13</v>
      </c>
      <c r="O7" s="160" t="s">
        <v>7</v>
      </c>
      <c r="P7" s="160" t="s">
        <v>8</v>
      </c>
      <c r="Q7" s="144" t="s">
        <v>13</v>
      </c>
      <c r="R7" s="123" t="s">
        <v>7</v>
      </c>
      <c r="S7" s="48" t="s">
        <v>8</v>
      </c>
      <c r="T7" s="123" t="s">
        <v>13</v>
      </c>
      <c r="U7" s="123" t="s">
        <v>7</v>
      </c>
      <c r="V7" s="48" t="s">
        <v>8</v>
      </c>
      <c r="W7" s="3"/>
      <c r="X7" s="3"/>
      <c r="Y7" s="113"/>
      <c r="Z7" s="113"/>
    </row>
    <row r="8" spans="1:26" x14ac:dyDescent="0.25">
      <c r="A8" s="252" t="s">
        <v>79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3"/>
      <c r="Q8" s="45"/>
      <c r="R8" s="45"/>
      <c r="S8" s="45"/>
      <c r="T8" s="3"/>
      <c r="U8" s="3"/>
      <c r="V8" s="3"/>
      <c r="W8" s="3"/>
      <c r="X8" s="3"/>
      <c r="Y8" s="113"/>
      <c r="Z8" s="113"/>
    </row>
    <row r="9" spans="1:26" ht="18.75" customHeight="1" x14ac:dyDescent="0.25">
      <c r="A9" s="3"/>
      <c r="B9" s="242" t="s">
        <v>9</v>
      </c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45"/>
      <c r="R9" s="45"/>
      <c r="S9" s="45"/>
      <c r="T9" s="3"/>
      <c r="U9" s="3"/>
      <c r="V9" s="3"/>
      <c r="W9" s="3"/>
      <c r="X9" s="3"/>
      <c r="Y9" s="113"/>
      <c r="Z9" s="113"/>
    </row>
    <row r="10" spans="1:26" ht="18.75" customHeight="1" x14ac:dyDescent="0.25">
      <c r="A10" s="3"/>
      <c r="B10" s="227" t="s">
        <v>147</v>
      </c>
      <c r="C10" s="239">
        <v>70</v>
      </c>
      <c r="D10" s="239">
        <v>90</v>
      </c>
      <c r="E10" s="239">
        <v>100</v>
      </c>
      <c r="F10" s="42" t="s">
        <v>44</v>
      </c>
      <c r="G10" s="136">
        <v>1500</v>
      </c>
      <c r="H10" s="49">
        <v>76</v>
      </c>
      <c r="I10" s="49">
        <v>80</v>
      </c>
      <c r="J10" s="49">
        <v>80</v>
      </c>
      <c r="K10" s="49">
        <v>70</v>
      </c>
      <c r="L10" s="49">
        <v>75</v>
      </c>
      <c r="M10" s="49">
        <v>75</v>
      </c>
      <c r="N10" s="136">
        <f t="shared" ref="N10:N24" si="0">H10*G10/1000</f>
        <v>114</v>
      </c>
      <c r="O10" s="136">
        <f t="shared" ref="O10:O24" si="1">I10*G10/1000</f>
        <v>120</v>
      </c>
      <c r="P10" s="136">
        <f t="shared" ref="P10:P20" si="2">J10*G10/1000</f>
        <v>120</v>
      </c>
      <c r="Q10" s="290">
        <f>SUM(N10:N15)</f>
        <v>143.26599999999999</v>
      </c>
      <c r="R10" s="243">
        <f>SUM(O10:O15)</f>
        <v>151.19200000000001</v>
      </c>
      <c r="S10" s="243">
        <f>SUM(P10:P15)</f>
        <v>138.804</v>
      </c>
      <c r="T10" s="270">
        <f>Q10*1.5</f>
        <v>214.899</v>
      </c>
      <c r="U10" s="270">
        <f>R10*1.5</f>
        <v>226.78800000000001</v>
      </c>
      <c r="V10" s="270">
        <f>S10*1.5</f>
        <v>208.20600000000002</v>
      </c>
      <c r="W10" s="3"/>
      <c r="X10" s="3"/>
      <c r="Y10" s="113"/>
      <c r="Z10" s="113"/>
    </row>
    <row r="11" spans="1:26" ht="18.75" customHeight="1" x14ac:dyDescent="0.25">
      <c r="A11" s="3"/>
      <c r="B11" s="227"/>
      <c r="C11" s="239"/>
      <c r="D11" s="239"/>
      <c r="E11" s="239"/>
      <c r="F11" s="66" t="s">
        <v>10</v>
      </c>
      <c r="G11" s="136">
        <v>219</v>
      </c>
      <c r="H11" s="49">
        <v>30</v>
      </c>
      <c r="I11" s="49">
        <v>36</v>
      </c>
      <c r="J11" s="49">
        <v>40</v>
      </c>
      <c r="K11" s="49">
        <v>26</v>
      </c>
      <c r="L11" s="49">
        <v>39</v>
      </c>
      <c r="M11" s="49">
        <v>36</v>
      </c>
      <c r="N11" s="136">
        <f t="shared" si="0"/>
        <v>6.57</v>
      </c>
      <c r="O11" s="136">
        <f t="shared" si="1"/>
        <v>7.8840000000000003</v>
      </c>
      <c r="P11" s="136">
        <f t="shared" si="2"/>
        <v>8.76</v>
      </c>
      <c r="Q11" s="283"/>
      <c r="R11" s="244"/>
      <c r="S11" s="244"/>
      <c r="T11" s="264"/>
      <c r="U11" s="264"/>
      <c r="V11" s="264"/>
      <c r="W11" s="3"/>
      <c r="X11" s="3"/>
      <c r="Y11" s="113"/>
      <c r="Z11" s="113"/>
    </row>
    <row r="12" spans="1:26" ht="18.75" customHeight="1" x14ac:dyDescent="0.25">
      <c r="A12" s="3"/>
      <c r="B12" s="227"/>
      <c r="C12" s="239"/>
      <c r="D12" s="239"/>
      <c r="E12" s="239"/>
      <c r="F12" s="42" t="s">
        <v>25</v>
      </c>
      <c r="G12" s="136">
        <v>204</v>
      </c>
      <c r="H12" s="49">
        <v>25</v>
      </c>
      <c r="I12" s="49">
        <v>28</v>
      </c>
      <c r="J12" s="49">
        <v>30</v>
      </c>
      <c r="K12" s="49">
        <v>22</v>
      </c>
      <c r="L12" s="49">
        <v>25</v>
      </c>
      <c r="M12" s="49">
        <v>28</v>
      </c>
      <c r="N12" s="136">
        <f t="shared" si="0"/>
        <v>5.0999999999999996</v>
      </c>
      <c r="O12" s="136">
        <f t="shared" si="1"/>
        <v>5.7119999999999997</v>
      </c>
      <c r="P12" s="136">
        <f t="shared" si="2"/>
        <v>6.12</v>
      </c>
      <c r="Q12" s="283"/>
      <c r="R12" s="244"/>
      <c r="S12" s="244"/>
      <c r="T12" s="264"/>
      <c r="U12" s="264"/>
      <c r="V12" s="264"/>
      <c r="W12" s="3"/>
      <c r="X12" s="3"/>
      <c r="Y12" s="113"/>
      <c r="Z12" s="113"/>
    </row>
    <row r="13" spans="1:26" ht="18.75" customHeight="1" x14ac:dyDescent="0.25">
      <c r="A13" s="3"/>
      <c r="B13" s="227"/>
      <c r="C13" s="239"/>
      <c r="D13" s="239"/>
      <c r="E13" s="239"/>
      <c r="F13" s="42" t="s">
        <v>69</v>
      </c>
      <c r="G13" s="136">
        <v>1300</v>
      </c>
      <c r="H13" s="49">
        <v>3</v>
      </c>
      <c r="I13" s="49">
        <v>3</v>
      </c>
      <c r="J13" s="49">
        <v>3</v>
      </c>
      <c r="K13" s="49">
        <v>3</v>
      </c>
      <c r="L13" s="49">
        <v>3</v>
      </c>
      <c r="M13" s="49">
        <v>3</v>
      </c>
      <c r="N13" s="136">
        <f t="shared" si="0"/>
        <v>3.9</v>
      </c>
      <c r="O13" s="136">
        <f t="shared" si="1"/>
        <v>3.9</v>
      </c>
      <c r="P13" s="136">
        <f t="shared" si="2"/>
        <v>3.9</v>
      </c>
      <c r="Q13" s="283"/>
      <c r="R13" s="244"/>
      <c r="S13" s="244"/>
      <c r="T13" s="264"/>
      <c r="U13" s="264"/>
      <c r="V13" s="264"/>
      <c r="W13" s="3"/>
      <c r="X13" s="3"/>
      <c r="Y13" s="113"/>
      <c r="Z13" s="113"/>
    </row>
    <row r="14" spans="1:26" ht="18.75" customHeight="1" x14ac:dyDescent="0.25">
      <c r="A14" s="3"/>
      <c r="B14" s="227"/>
      <c r="C14" s="239"/>
      <c r="D14" s="239"/>
      <c r="E14" s="239"/>
      <c r="F14" s="42" t="s">
        <v>14</v>
      </c>
      <c r="G14" s="136">
        <v>4560</v>
      </c>
      <c r="H14" s="49">
        <v>3</v>
      </c>
      <c r="I14" s="49">
        <v>3</v>
      </c>
      <c r="J14" s="49">
        <v>0</v>
      </c>
      <c r="K14" s="49">
        <v>3</v>
      </c>
      <c r="L14" s="49">
        <v>3</v>
      </c>
      <c r="M14" s="49">
        <v>3</v>
      </c>
      <c r="N14" s="136">
        <f t="shared" si="0"/>
        <v>13.68</v>
      </c>
      <c r="O14" s="136">
        <f t="shared" si="1"/>
        <v>13.68</v>
      </c>
      <c r="P14" s="136">
        <f t="shared" si="2"/>
        <v>0</v>
      </c>
      <c r="Q14" s="283"/>
      <c r="R14" s="244"/>
      <c r="S14" s="244"/>
      <c r="T14" s="264"/>
      <c r="U14" s="264"/>
      <c r="V14" s="264"/>
      <c r="W14" s="3"/>
      <c r="X14" s="3"/>
      <c r="Y14" s="113"/>
      <c r="Z14" s="113"/>
    </row>
    <row r="15" spans="1:26" ht="14.25" customHeight="1" x14ac:dyDescent="0.25">
      <c r="A15" s="3"/>
      <c r="B15" s="227"/>
      <c r="C15" s="239"/>
      <c r="D15" s="239"/>
      <c r="E15" s="239"/>
      <c r="F15" s="43" t="s">
        <v>19</v>
      </c>
      <c r="G15" s="136">
        <v>80</v>
      </c>
      <c r="H15" s="52">
        <v>0.2</v>
      </c>
      <c r="I15" s="52">
        <v>0.2</v>
      </c>
      <c r="J15" s="52">
        <v>0.3</v>
      </c>
      <c r="K15" s="52">
        <v>0.2</v>
      </c>
      <c r="L15" s="52">
        <v>0.2</v>
      </c>
      <c r="M15" s="52">
        <v>0.3</v>
      </c>
      <c r="N15" s="136">
        <f t="shared" si="0"/>
        <v>1.6E-2</v>
      </c>
      <c r="O15" s="136">
        <f t="shared" si="1"/>
        <v>1.6E-2</v>
      </c>
      <c r="P15" s="136">
        <f t="shared" si="2"/>
        <v>2.4E-2</v>
      </c>
      <c r="Q15" s="284"/>
      <c r="R15" s="245"/>
      <c r="S15" s="245"/>
      <c r="T15" s="265"/>
      <c r="U15" s="265"/>
      <c r="V15" s="265"/>
      <c r="W15" s="3"/>
      <c r="X15" s="3"/>
      <c r="Y15" s="113"/>
      <c r="Z15" s="113"/>
    </row>
    <row r="16" spans="1:26" ht="18.75" customHeight="1" x14ac:dyDescent="0.25">
      <c r="A16" s="3"/>
      <c r="B16" s="227" t="s">
        <v>148</v>
      </c>
      <c r="C16" s="239">
        <v>130</v>
      </c>
      <c r="D16" s="239">
        <v>150</v>
      </c>
      <c r="E16" s="239">
        <v>180</v>
      </c>
      <c r="F16" s="53" t="s">
        <v>121</v>
      </c>
      <c r="G16" s="136">
        <v>435</v>
      </c>
      <c r="H16" s="52">
        <v>30</v>
      </c>
      <c r="I16" s="52">
        <v>38</v>
      </c>
      <c r="J16" s="52">
        <v>45</v>
      </c>
      <c r="K16" s="52">
        <v>30</v>
      </c>
      <c r="L16" s="52">
        <v>38</v>
      </c>
      <c r="M16" s="52">
        <v>45</v>
      </c>
      <c r="N16" s="136">
        <f t="shared" si="0"/>
        <v>13.05</v>
      </c>
      <c r="O16" s="136">
        <f t="shared" si="1"/>
        <v>16.53</v>
      </c>
      <c r="P16" s="136">
        <f t="shared" si="2"/>
        <v>19.574999999999999</v>
      </c>
      <c r="Q16" s="290">
        <f>SUM(N16:N21)</f>
        <v>85.792720000000003</v>
      </c>
      <c r="R16" s="243">
        <f t="shared" ref="R16:S16" si="3">SUM(O16:O21)</f>
        <v>101.48772</v>
      </c>
      <c r="S16" s="243">
        <f t="shared" si="3"/>
        <v>116.74772000000002</v>
      </c>
      <c r="T16" s="270">
        <f>Q16*1.5</f>
        <v>128.68907999999999</v>
      </c>
      <c r="U16" s="270">
        <f>R16*1.5</f>
        <v>152.23158000000001</v>
      </c>
      <c r="V16" s="269">
        <f>S16*1.5</f>
        <v>175.12158000000002</v>
      </c>
      <c r="W16" s="3"/>
      <c r="X16" s="3"/>
      <c r="Y16" s="113"/>
      <c r="Z16" s="113"/>
    </row>
    <row r="17" spans="1:26" ht="18.75" customHeight="1" x14ac:dyDescent="0.25">
      <c r="A17" s="3"/>
      <c r="B17" s="227"/>
      <c r="C17" s="239"/>
      <c r="D17" s="239"/>
      <c r="E17" s="239"/>
      <c r="F17" s="53" t="s">
        <v>26</v>
      </c>
      <c r="G17" s="136">
        <v>219</v>
      </c>
      <c r="H17" s="52">
        <v>60</v>
      </c>
      <c r="I17" s="52">
        <v>65</v>
      </c>
      <c r="J17" s="52">
        <v>70</v>
      </c>
      <c r="K17" s="52">
        <v>54</v>
      </c>
      <c r="L17" s="52">
        <v>59</v>
      </c>
      <c r="M17" s="52">
        <v>66</v>
      </c>
      <c r="N17" s="136">
        <f t="shared" si="0"/>
        <v>13.14</v>
      </c>
      <c r="O17" s="136">
        <f t="shared" si="1"/>
        <v>14.234999999999999</v>
      </c>
      <c r="P17" s="136">
        <f t="shared" si="2"/>
        <v>15.33</v>
      </c>
      <c r="Q17" s="283"/>
      <c r="R17" s="244"/>
      <c r="S17" s="244"/>
      <c r="T17" s="264"/>
      <c r="U17" s="264"/>
      <c r="V17" s="267"/>
      <c r="W17" s="3"/>
      <c r="X17" s="3"/>
      <c r="Y17" s="113"/>
      <c r="Z17" s="113"/>
    </row>
    <row r="18" spans="1:26" ht="18.75" customHeight="1" x14ac:dyDescent="0.25">
      <c r="A18" s="3"/>
      <c r="B18" s="227"/>
      <c r="C18" s="239"/>
      <c r="D18" s="239"/>
      <c r="E18" s="239"/>
      <c r="F18" s="54" t="s">
        <v>100</v>
      </c>
      <c r="G18" s="136">
        <v>1000</v>
      </c>
      <c r="H18" s="139">
        <v>20</v>
      </c>
      <c r="I18" s="139">
        <v>22</v>
      </c>
      <c r="J18" s="139">
        <v>24</v>
      </c>
      <c r="K18" s="139">
        <v>18</v>
      </c>
      <c r="L18" s="139">
        <v>20</v>
      </c>
      <c r="M18" s="139">
        <v>22</v>
      </c>
      <c r="N18" s="136">
        <f t="shared" si="0"/>
        <v>20</v>
      </c>
      <c r="O18" s="136">
        <f t="shared" si="1"/>
        <v>22</v>
      </c>
      <c r="P18" s="136">
        <f t="shared" si="2"/>
        <v>24</v>
      </c>
      <c r="Q18" s="283"/>
      <c r="R18" s="244"/>
      <c r="S18" s="244"/>
      <c r="T18" s="264"/>
      <c r="U18" s="264"/>
      <c r="V18" s="267"/>
      <c r="W18" s="3"/>
      <c r="X18" s="3"/>
      <c r="Y18" s="113"/>
      <c r="Z18" s="113"/>
    </row>
    <row r="19" spans="1:26" ht="16.5" customHeight="1" x14ac:dyDescent="0.25">
      <c r="A19" s="3"/>
      <c r="B19" s="227"/>
      <c r="C19" s="239"/>
      <c r="D19" s="239"/>
      <c r="E19" s="239"/>
      <c r="F19" s="55" t="s">
        <v>14</v>
      </c>
      <c r="G19" s="56">
        <v>4560</v>
      </c>
      <c r="H19" s="49">
        <v>3</v>
      </c>
      <c r="I19" s="49">
        <v>5</v>
      </c>
      <c r="J19" s="49">
        <v>7</v>
      </c>
      <c r="K19" s="49">
        <v>3</v>
      </c>
      <c r="L19" s="49">
        <v>5</v>
      </c>
      <c r="M19" s="49">
        <v>7</v>
      </c>
      <c r="N19" s="136">
        <f t="shared" si="0"/>
        <v>13.68</v>
      </c>
      <c r="O19" s="136">
        <f t="shared" si="1"/>
        <v>22.8</v>
      </c>
      <c r="P19" s="136">
        <f t="shared" si="2"/>
        <v>31.92</v>
      </c>
      <c r="Q19" s="283"/>
      <c r="R19" s="244"/>
      <c r="S19" s="244"/>
      <c r="T19" s="264"/>
      <c r="U19" s="264"/>
      <c r="V19" s="267"/>
      <c r="W19" s="3"/>
      <c r="X19" s="3"/>
      <c r="Y19" s="113"/>
      <c r="Z19" s="113"/>
    </row>
    <row r="20" spans="1:26" ht="16.5" customHeight="1" x14ac:dyDescent="0.25">
      <c r="A20" s="3"/>
      <c r="B20" s="227"/>
      <c r="C20" s="239"/>
      <c r="D20" s="239"/>
      <c r="E20" s="239"/>
      <c r="F20" s="53" t="s">
        <v>19</v>
      </c>
      <c r="G20" s="136">
        <v>80</v>
      </c>
      <c r="H20" s="52">
        <v>0.2</v>
      </c>
      <c r="I20" s="52">
        <v>0.2</v>
      </c>
      <c r="J20" s="52">
        <v>0.2</v>
      </c>
      <c r="K20" s="52">
        <v>0.2</v>
      </c>
      <c r="L20" s="52">
        <v>0.2</v>
      </c>
      <c r="M20" s="52">
        <v>0.2</v>
      </c>
      <c r="N20" s="136">
        <f t="shared" si="0"/>
        <v>1.6E-2</v>
      </c>
      <c r="O20" s="136">
        <f t="shared" si="1"/>
        <v>1.6E-2</v>
      </c>
      <c r="P20" s="136">
        <f t="shared" si="2"/>
        <v>1.6E-2</v>
      </c>
      <c r="Q20" s="284"/>
      <c r="R20" s="245"/>
      <c r="S20" s="245"/>
      <c r="T20" s="265"/>
      <c r="U20" s="265"/>
      <c r="V20" s="268"/>
      <c r="W20" s="3"/>
      <c r="X20" s="3"/>
      <c r="Y20" s="113"/>
      <c r="Z20" s="113"/>
    </row>
    <row r="21" spans="1:26" ht="16.5" customHeight="1" x14ac:dyDescent="0.25">
      <c r="A21" s="3"/>
      <c r="B21" s="227" t="s">
        <v>45</v>
      </c>
      <c r="C21" s="239">
        <v>200</v>
      </c>
      <c r="D21" s="239">
        <v>200</v>
      </c>
      <c r="E21" s="239">
        <v>200</v>
      </c>
      <c r="F21" s="43" t="s">
        <v>46</v>
      </c>
      <c r="G21" s="136">
        <v>3700.96</v>
      </c>
      <c r="H21" s="49">
        <v>7</v>
      </c>
      <c r="I21" s="49">
        <v>7</v>
      </c>
      <c r="J21" s="49">
        <v>7</v>
      </c>
      <c r="K21" s="49">
        <v>7</v>
      </c>
      <c r="L21" s="49">
        <v>7</v>
      </c>
      <c r="M21" s="49">
        <v>7</v>
      </c>
      <c r="N21" s="136">
        <f t="shared" si="0"/>
        <v>25.90672</v>
      </c>
      <c r="O21" s="136">
        <f t="shared" si="1"/>
        <v>25.90672</v>
      </c>
      <c r="P21" s="136">
        <f t="shared" ref="P21:P22" si="4">H21*G21/1000</f>
        <v>25.90672</v>
      </c>
      <c r="Q21" s="290">
        <f>SUM(N21:N23)</f>
        <v>102.24172000000002</v>
      </c>
      <c r="R21" s="243">
        <f t="shared" ref="R21:S21" si="5">SUM(O21:O23)</f>
        <v>102.24172000000002</v>
      </c>
      <c r="S21" s="243">
        <f t="shared" si="5"/>
        <v>102.24172000000002</v>
      </c>
      <c r="T21" s="270">
        <f>Q21*1.5</f>
        <v>153.36258000000004</v>
      </c>
      <c r="U21" s="270">
        <f>R21*1.5</f>
        <v>153.36258000000004</v>
      </c>
      <c r="V21" s="269">
        <f>S21*1.5</f>
        <v>153.36258000000004</v>
      </c>
      <c r="W21" s="3"/>
      <c r="X21" s="3"/>
      <c r="Y21" s="113"/>
      <c r="Z21" s="113"/>
    </row>
    <row r="22" spans="1:26" ht="16.5" customHeight="1" x14ac:dyDescent="0.25">
      <c r="A22" s="3"/>
      <c r="B22" s="227"/>
      <c r="C22" s="239"/>
      <c r="D22" s="239"/>
      <c r="E22" s="239"/>
      <c r="F22" s="43" t="s">
        <v>47</v>
      </c>
      <c r="G22" s="136">
        <v>417</v>
      </c>
      <c r="H22" s="49">
        <v>180</v>
      </c>
      <c r="I22" s="49">
        <v>180</v>
      </c>
      <c r="J22" s="49">
        <v>180</v>
      </c>
      <c r="K22" s="49">
        <v>180</v>
      </c>
      <c r="L22" s="49">
        <v>180</v>
      </c>
      <c r="M22" s="49">
        <v>180</v>
      </c>
      <c r="N22" s="136">
        <f t="shared" si="0"/>
        <v>75.06</v>
      </c>
      <c r="O22" s="136">
        <f t="shared" si="1"/>
        <v>75.06</v>
      </c>
      <c r="P22" s="136">
        <f t="shared" si="4"/>
        <v>75.06</v>
      </c>
      <c r="Q22" s="283"/>
      <c r="R22" s="244"/>
      <c r="S22" s="244"/>
      <c r="T22" s="264"/>
      <c r="U22" s="264"/>
      <c r="V22" s="267"/>
      <c r="W22" s="3"/>
      <c r="X22" s="3"/>
      <c r="Y22" s="113"/>
      <c r="Z22" s="113"/>
    </row>
    <row r="23" spans="1:26" ht="15.75" x14ac:dyDescent="0.25">
      <c r="A23" s="3"/>
      <c r="B23" s="227"/>
      <c r="C23" s="239"/>
      <c r="D23" s="239"/>
      <c r="E23" s="239"/>
      <c r="F23" s="43" t="s">
        <v>29</v>
      </c>
      <c r="G23" s="136">
        <v>425</v>
      </c>
      <c r="H23" s="49">
        <v>3</v>
      </c>
      <c r="I23" s="49">
        <v>3</v>
      </c>
      <c r="J23" s="49">
        <v>3</v>
      </c>
      <c r="K23" s="49">
        <v>3</v>
      </c>
      <c r="L23" s="49">
        <v>3</v>
      </c>
      <c r="M23" s="49">
        <v>3</v>
      </c>
      <c r="N23" s="136">
        <f t="shared" si="0"/>
        <v>1.2749999999999999</v>
      </c>
      <c r="O23" s="136">
        <f t="shared" si="1"/>
        <v>1.2749999999999999</v>
      </c>
      <c r="P23" s="136">
        <f>J23*G23/1000</f>
        <v>1.2749999999999999</v>
      </c>
      <c r="Q23" s="284"/>
      <c r="R23" s="245"/>
      <c r="S23" s="245"/>
      <c r="T23" s="265"/>
      <c r="U23" s="265"/>
      <c r="V23" s="268"/>
      <c r="W23" s="3"/>
      <c r="X23" s="3"/>
      <c r="Y23" s="113"/>
      <c r="Z23" s="113"/>
    </row>
    <row r="24" spans="1:26" ht="15.75" x14ac:dyDescent="0.25">
      <c r="A24" s="3"/>
      <c r="B24" s="65" t="s">
        <v>58</v>
      </c>
      <c r="C24" s="57">
        <v>120</v>
      </c>
      <c r="D24" s="57">
        <v>120</v>
      </c>
      <c r="E24" s="57">
        <v>120</v>
      </c>
      <c r="F24" s="43" t="s">
        <v>42</v>
      </c>
      <c r="G24" s="136">
        <v>751</v>
      </c>
      <c r="H24" s="49">
        <v>150</v>
      </c>
      <c r="I24" s="49">
        <v>150</v>
      </c>
      <c r="J24" s="49">
        <v>150</v>
      </c>
      <c r="K24" s="49">
        <v>120</v>
      </c>
      <c r="L24" s="49">
        <v>120</v>
      </c>
      <c r="M24" s="49">
        <v>120</v>
      </c>
      <c r="N24" s="136">
        <f t="shared" si="0"/>
        <v>112.65</v>
      </c>
      <c r="O24" s="136">
        <f t="shared" si="1"/>
        <v>112.65</v>
      </c>
      <c r="P24" s="136">
        <f t="shared" ref="P24:P25" si="6">J24*G24/1000</f>
        <v>112.65</v>
      </c>
      <c r="Q24" s="96">
        <f>SUM(N24)</f>
        <v>112.65</v>
      </c>
      <c r="R24" s="114">
        <f t="shared" ref="R24:S25" si="7">SUM(O24)</f>
        <v>112.65</v>
      </c>
      <c r="S24" s="114">
        <f t="shared" si="7"/>
        <v>112.65</v>
      </c>
      <c r="T24" s="116">
        <f t="shared" ref="T24:V25" si="8">Q24*1.5</f>
        <v>168.97500000000002</v>
      </c>
      <c r="U24" s="116">
        <f t="shared" si="8"/>
        <v>168.97500000000002</v>
      </c>
      <c r="V24" s="121">
        <f t="shared" si="8"/>
        <v>168.97500000000002</v>
      </c>
      <c r="W24" s="3"/>
      <c r="X24" s="3"/>
      <c r="Y24" s="113"/>
      <c r="Z24" s="113"/>
    </row>
    <row r="25" spans="1:26" ht="30.75" thickBot="1" x14ac:dyDescent="0.3">
      <c r="A25" s="3"/>
      <c r="B25" s="60" t="s">
        <v>98</v>
      </c>
      <c r="C25" s="59">
        <v>30</v>
      </c>
      <c r="D25" s="59">
        <v>50</v>
      </c>
      <c r="E25" s="59">
        <v>50</v>
      </c>
      <c r="F25" s="60" t="s">
        <v>98</v>
      </c>
      <c r="G25" s="139">
        <v>550</v>
      </c>
      <c r="H25" s="49">
        <v>30</v>
      </c>
      <c r="I25" s="49">
        <v>50</v>
      </c>
      <c r="J25" s="49">
        <v>50</v>
      </c>
      <c r="K25" s="49">
        <v>30</v>
      </c>
      <c r="L25" s="49">
        <v>50</v>
      </c>
      <c r="M25" s="49">
        <v>50</v>
      </c>
      <c r="N25" s="136">
        <f>H25*G25/1000</f>
        <v>16.5</v>
      </c>
      <c r="O25" s="136">
        <f>I25*G25/1000</f>
        <v>27.5</v>
      </c>
      <c r="P25" s="136">
        <f t="shared" si="6"/>
        <v>27.5</v>
      </c>
      <c r="Q25" s="96">
        <f>SUM(N25)</f>
        <v>16.5</v>
      </c>
      <c r="R25" s="114">
        <f t="shared" si="7"/>
        <v>27.5</v>
      </c>
      <c r="S25" s="114">
        <f t="shared" si="7"/>
        <v>27.5</v>
      </c>
      <c r="T25" s="116">
        <f t="shared" si="8"/>
        <v>24.75</v>
      </c>
      <c r="U25" s="116">
        <f t="shared" si="8"/>
        <v>41.25</v>
      </c>
      <c r="V25" s="121">
        <f t="shared" si="8"/>
        <v>41.25</v>
      </c>
      <c r="W25" s="3"/>
      <c r="X25" s="3"/>
      <c r="Y25" s="113"/>
      <c r="Z25" s="113"/>
    </row>
    <row r="26" spans="1:26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77"/>
      <c r="Q26" s="178">
        <f t="shared" ref="Q26:V26" si="9">SUM(Q10:Q25)</f>
        <v>460.45043999999996</v>
      </c>
      <c r="R26" s="178">
        <f t="shared" si="9"/>
        <v>495.07144000000005</v>
      </c>
      <c r="S26" s="178">
        <f t="shared" si="9"/>
        <v>497.94344000000001</v>
      </c>
      <c r="T26" s="178">
        <f t="shared" si="9"/>
        <v>690.67566000000011</v>
      </c>
      <c r="U26" s="178">
        <f t="shared" si="9"/>
        <v>742.60716000000014</v>
      </c>
      <c r="V26" s="178">
        <f t="shared" si="9"/>
        <v>746.91516000000013</v>
      </c>
      <c r="W26" s="3"/>
      <c r="X26" s="3"/>
      <c r="Y26" s="113"/>
      <c r="Z26" s="113"/>
    </row>
    <row r="27" spans="1:26" x14ac:dyDescent="0.25">
      <c r="A27" s="3"/>
      <c r="B27" s="242" t="s">
        <v>40</v>
      </c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3"/>
      <c r="X27" s="3"/>
      <c r="Y27" s="113"/>
      <c r="Z27" s="113"/>
    </row>
    <row r="28" spans="1:26" ht="15" customHeight="1" x14ac:dyDescent="0.25">
      <c r="A28" s="3"/>
      <c r="B28" s="227" t="s">
        <v>80</v>
      </c>
      <c r="C28" s="239">
        <v>200</v>
      </c>
      <c r="D28" s="239">
        <v>220</v>
      </c>
      <c r="E28" s="239">
        <v>250</v>
      </c>
      <c r="F28" s="64" t="s">
        <v>137</v>
      </c>
      <c r="G28" s="136">
        <v>5650</v>
      </c>
      <c r="H28" s="49">
        <v>74</v>
      </c>
      <c r="I28" s="49">
        <v>83</v>
      </c>
      <c r="J28" s="49">
        <v>92</v>
      </c>
      <c r="K28" s="49">
        <v>70</v>
      </c>
      <c r="L28" s="49">
        <v>80</v>
      </c>
      <c r="M28" s="49">
        <v>90</v>
      </c>
      <c r="N28" s="136">
        <f t="shared" ref="N28:N42" si="10">H28*G28/1000</f>
        <v>418.1</v>
      </c>
      <c r="O28" s="136">
        <f t="shared" ref="O28:O42" si="11">I28*G28/1000</f>
        <v>468.95</v>
      </c>
      <c r="P28" s="136">
        <f t="shared" ref="P28:P42" si="12">J28*G28/1000</f>
        <v>519.79999999999995</v>
      </c>
      <c r="Q28" s="240">
        <f>SUM(N28:N37)</f>
        <v>493.36</v>
      </c>
      <c r="R28" s="240">
        <f t="shared" ref="R28:S28" si="13">SUM(O28:O37)</f>
        <v>557.42999999999995</v>
      </c>
      <c r="S28" s="240">
        <f t="shared" si="13"/>
        <v>626.39399999999989</v>
      </c>
      <c r="T28" s="261">
        <f>Q28*1.5</f>
        <v>740.04</v>
      </c>
      <c r="U28" s="261">
        <f>R28*1.5</f>
        <v>836.14499999999998</v>
      </c>
      <c r="V28" s="261">
        <f>S28*1.5</f>
        <v>939.59099999999989</v>
      </c>
      <c r="W28" s="3"/>
      <c r="X28" s="3"/>
      <c r="Y28" s="113"/>
      <c r="Z28" s="113"/>
    </row>
    <row r="29" spans="1:26" x14ac:dyDescent="0.25">
      <c r="A29" s="3"/>
      <c r="B29" s="227"/>
      <c r="C29" s="239"/>
      <c r="D29" s="239"/>
      <c r="E29" s="239"/>
      <c r="F29" s="55" t="s">
        <v>14</v>
      </c>
      <c r="G29" s="136">
        <v>4560</v>
      </c>
      <c r="H29" s="49">
        <v>3</v>
      </c>
      <c r="I29" s="49">
        <v>3</v>
      </c>
      <c r="J29" s="49">
        <v>5</v>
      </c>
      <c r="K29" s="49">
        <v>3</v>
      </c>
      <c r="L29" s="49">
        <v>3</v>
      </c>
      <c r="M29" s="49">
        <v>5</v>
      </c>
      <c r="N29" s="136">
        <f t="shared" si="10"/>
        <v>13.68</v>
      </c>
      <c r="O29" s="136">
        <f t="shared" si="11"/>
        <v>13.68</v>
      </c>
      <c r="P29" s="136">
        <f t="shared" si="12"/>
        <v>22.8</v>
      </c>
      <c r="Q29" s="240"/>
      <c r="R29" s="240"/>
      <c r="S29" s="240"/>
      <c r="T29" s="261"/>
      <c r="U29" s="261"/>
      <c r="V29" s="261"/>
      <c r="W29" s="3"/>
      <c r="X29" s="3"/>
      <c r="Y29" s="113"/>
      <c r="Z29" s="113"/>
    </row>
    <row r="30" spans="1:26" x14ac:dyDescent="0.25">
      <c r="A30" s="3"/>
      <c r="B30" s="227"/>
      <c r="C30" s="239"/>
      <c r="D30" s="239"/>
      <c r="E30" s="239"/>
      <c r="F30" s="55" t="s">
        <v>51</v>
      </c>
      <c r="G30" s="136">
        <v>212</v>
      </c>
      <c r="H30" s="49">
        <v>160</v>
      </c>
      <c r="I30" s="49">
        <v>170</v>
      </c>
      <c r="J30" s="49">
        <v>200</v>
      </c>
      <c r="K30" s="49">
        <v>112</v>
      </c>
      <c r="L30" s="49">
        <v>125</v>
      </c>
      <c r="M30" s="49">
        <v>140</v>
      </c>
      <c r="N30" s="136">
        <f t="shared" si="10"/>
        <v>33.92</v>
      </c>
      <c r="O30" s="136">
        <f t="shared" si="11"/>
        <v>36.04</v>
      </c>
      <c r="P30" s="136">
        <f t="shared" si="12"/>
        <v>42.4</v>
      </c>
      <c r="Q30" s="240"/>
      <c r="R30" s="240"/>
      <c r="S30" s="240"/>
      <c r="T30" s="261"/>
      <c r="U30" s="261"/>
      <c r="V30" s="261"/>
      <c r="W30" s="3"/>
      <c r="X30" s="3"/>
      <c r="Y30" s="113"/>
      <c r="Z30" s="113"/>
    </row>
    <row r="31" spans="1:26" x14ac:dyDescent="0.25">
      <c r="A31" s="3"/>
      <c r="B31" s="227"/>
      <c r="C31" s="239"/>
      <c r="D31" s="239"/>
      <c r="E31" s="239"/>
      <c r="F31" s="55" t="s">
        <v>43</v>
      </c>
      <c r="G31" s="136">
        <v>632</v>
      </c>
      <c r="H31" s="49">
        <v>8</v>
      </c>
      <c r="I31" s="49">
        <v>10</v>
      </c>
      <c r="J31" s="49">
        <v>10</v>
      </c>
      <c r="K31" s="49">
        <v>8</v>
      </c>
      <c r="L31" s="49">
        <v>10</v>
      </c>
      <c r="M31" s="49">
        <v>10</v>
      </c>
      <c r="N31" s="136">
        <f t="shared" si="10"/>
        <v>5.056</v>
      </c>
      <c r="O31" s="136">
        <f t="shared" si="11"/>
        <v>6.32</v>
      </c>
      <c r="P31" s="136">
        <f t="shared" si="12"/>
        <v>6.32</v>
      </c>
      <c r="Q31" s="240"/>
      <c r="R31" s="240"/>
      <c r="S31" s="240"/>
      <c r="T31" s="261"/>
      <c r="U31" s="261"/>
      <c r="V31" s="261"/>
      <c r="W31" s="3"/>
      <c r="X31" s="3"/>
      <c r="Y31" s="113"/>
      <c r="Z31" s="113"/>
    </row>
    <row r="32" spans="1:26" x14ac:dyDescent="0.25">
      <c r="A32" s="3"/>
      <c r="B32" s="227"/>
      <c r="C32" s="239"/>
      <c r="D32" s="239"/>
      <c r="E32" s="239"/>
      <c r="F32" s="55" t="s">
        <v>81</v>
      </c>
      <c r="G32" s="136">
        <v>222</v>
      </c>
      <c r="H32" s="49">
        <v>3</v>
      </c>
      <c r="I32" s="49">
        <v>3</v>
      </c>
      <c r="J32" s="49">
        <v>5</v>
      </c>
      <c r="K32" s="49">
        <v>3</v>
      </c>
      <c r="L32" s="49">
        <v>3</v>
      </c>
      <c r="M32" s="49">
        <v>5</v>
      </c>
      <c r="N32" s="136">
        <f t="shared" si="10"/>
        <v>0.66600000000000004</v>
      </c>
      <c r="O32" s="136">
        <f t="shared" si="11"/>
        <v>0.66600000000000004</v>
      </c>
      <c r="P32" s="136">
        <f t="shared" si="12"/>
        <v>1.1100000000000001</v>
      </c>
      <c r="Q32" s="240"/>
      <c r="R32" s="240"/>
      <c r="S32" s="240"/>
      <c r="T32" s="261"/>
      <c r="U32" s="261"/>
      <c r="V32" s="261"/>
      <c r="W32" s="3"/>
      <c r="X32" s="3"/>
      <c r="Y32" s="113"/>
      <c r="Z32" s="113"/>
    </row>
    <row r="33" spans="1:26" x14ac:dyDescent="0.25">
      <c r="A33" s="3"/>
      <c r="B33" s="227"/>
      <c r="C33" s="239"/>
      <c r="D33" s="239"/>
      <c r="E33" s="239"/>
      <c r="F33" s="55" t="s">
        <v>68</v>
      </c>
      <c r="G33" s="136">
        <v>2103</v>
      </c>
      <c r="H33" s="49">
        <v>5</v>
      </c>
      <c r="I33" s="49">
        <v>10</v>
      </c>
      <c r="J33" s="49">
        <v>10</v>
      </c>
      <c r="K33" s="49">
        <v>5</v>
      </c>
      <c r="L33" s="49">
        <v>10</v>
      </c>
      <c r="M33" s="49">
        <v>10</v>
      </c>
      <c r="N33" s="136">
        <f t="shared" si="10"/>
        <v>10.515000000000001</v>
      </c>
      <c r="O33" s="136">
        <f t="shared" si="11"/>
        <v>21.03</v>
      </c>
      <c r="P33" s="136">
        <f t="shared" si="12"/>
        <v>21.03</v>
      </c>
      <c r="Q33" s="240"/>
      <c r="R33" s="240"/>
      <c r="S33" s="240"/>
      <c r="T33" s="261"/>
      <c r="U33" s="261"/>
      <c r="V33" s="261"/>
      <c r="W33" s="3"/>
      <c r="X33" s="3"/>
      <c r="Y33" s="113"/>
      <c r="Z33" s="113"/>
    </row>
    <row r="34" spans="1:26" x14ac:dyDescent="0.25">
      <c r="A34" s="3"/>
      <c r="B34" s="227"/>
      <c r="C34" s="239"/>
      <c r="D34" s="239"/>
      <c r="E34" s="239"/>
      <c r="F34" s="42" t="s">
        <v>25</v>
      </c>
      <c r="G34" s="136">
        <v>204</v>
      </c>
      <c r="H34" s="139">
        <v>10</v>
      </c>
      <c r="I34" s="139">
        <v>12</v>
      </c>
      <c r="J34" s="52">
        <v>12</v>
      </c>
      <c r="K34" s="139">
        <v>9</v>
      </c>
      <c r="L34" s="139">
        <v>11</v>
      </c>
      <c r="M34" s="52">
        <v>11</v>
      </c>
      <c r="N34" s="136">
        <f t="shared" si="10"/>
        <v>2.04</v>
      </c>
      <c r="O34" s="136">
        <f t="shared" si="11"/>
        <v>2.448</v>
      </c>
      <c r="P34" s="136">
        <f t="shared" si="12"/>
        <v>2.448</v>
      </c>
      <c r="Q34" s="240"/>
      <c r="R34" s="240"/>
      <c r="S34" s="240"/>
      <c r="T34" s="261"/>
      <c r="U34" s="261"/>
      <c r="V34" s="261"/>
      <c r="W34" s="3"/>
      <c r="X34" s="3"/>
      <c r="Y34" s="113"/>
      <c r="Z34" s="113"/>
    </row>
    <row r="35" spans="1:26" x14ac:dyDescent="0.25">
      <c r="A35" s="3"/>
      <c r="B35" s="227"/>
      <c r="C35" s="239"/>
      <c r="D35" s="239"/>
      <c r="E35" s="239"/>
      <c r="F35" s="81" t="s">
        <v>69</v>
      </c>
      <c r="G35" s="136">
        <v>1300</v>
      </c>
      <c r="H35" s="139">
        <v>3</v>
      </c>
      <c r="I35" s="139">
        <v>3</v>
      </c>
      <c r="J35" s="52">
        <v>3</v>
      </c>
      <c r="K35" s="139">
        <v>3</v>
      </c>
      <c r="L35" s="139">
        <v>3</v>
      </c>
      <c r="M35" s="52">
        <v>3</v>
      </c>
      <c r="N35" s="136">
        <f t="shared" si="10"/>
        <v>3.9</v>
      </c>
      <c r="O35" s="136">
        <f t="shared" si="11"/>
        <v>3.9</v>
      </c>
      <c r="P35" s="136">
        <f t="shared" si="12"/>
        <v>3.9</v>
      </c>
      <c r="Q35" s="240"/>
      <c r="R35" s="240"/>
      <c r="S35" s="240"/>
      <c r="T35" s="261"/>
      <c r="U35" s="261"/>
      <c r="V35" s="261"/>
      <c r="W35" s="3"/>
      <c r="X35" s="3"/>
      <c r="Y35" s="113"/>
      <c r="Z35" s="113"/>
    </row>
    <row r="36" spans="1:26" x14ac:dyDescent="0.25">
      <c r="A36" s="3"/>
      <c r="B36" s="227"/>
      <c r="C36" s="239"/>
      <c r="D36" s="239"/>
      <c r="E36" s="239"/>
      <c r="F36" s="42" t="s">
        <v>10</v>
      </c>
      <c r="G36" s="136">
        <v>219</v>
      </c>
      <c r="H36" s="52">
        <v>25</v>
      </c>
      <c r="I36" s="52">
        <v>20</v>
      </c>
      <c r="J36" s="52">
        <v>30</v>
      </c>
      <c r="K36" s="52">
        <v>20</v>
      </c>
      <c r="L36" s="52">
        <v>17</v>
      </c>
      <c r="M36" s="52">
        <v>25</v>
      </c>
      <c r="N36" s="136">
        <f t="shared" si="10"/>
        <v>5.4749999999999996</v>
      </c>
      <c r="O36" s="136">
        <f t="shared" si="11"/>
        <v>4.38</v>
      </c>
      <c r="P36" s="136">
        <f t="shared" si="12"/>
        <v>6.57</v>
      </c>
      <c r="Q36" s="240"/>
      <c r="R36" s="240"/>
      <c r="S36" s="240"/>
      <c r="T36" s="261"/>
      <c r="U36" s="261"/>
      <c r="V36" s="261"/>
      <c r="W36" s="3"/>
      <c r="X36" s="3"/>
      <c r="Y36" s="113"/>
      <c r="Z36" s="113"/>
    </row>
    <row r="37" spans="1:26" ht="15.75" x14ac:dyDescent="0.25">
      <c r="A37" s="3"/>
      <c r="B37" s="227"/>
      <c r="C37" s="239"/>
      <c r="D37" s="239"/>
      <c r="E37" s="239"/>
      <c r="F37" s="43" t="s">
        <v>19</v>
      </c>
      <c r="G37" s="136">
        <v>80</v>
      </c>
      <c r="H37" s="52">
        <v>0.1</v>
      </c>
      <c r="I37" s="52">
        <v>0.2</v>
      </c>
      <c r="J37" s="52">
        <v>0.2</v>
      </c>
      <c r="K37" s="52">
        <v>0.1</v>
      </c>
      <c r="L37" s="52">
        <v>0.2</v>
      </c>
      <c r="M37" s="52">
        <v>0.2</v>
      </c>
      <c r="N37" s="136">
        <f t="shared" si="10"/>
        <v>8.0000000000000002E-3</v>
      </c>
      <c r="O37" s="136">
        <f t="shared" si="11"/>
        <v>1.6E-2</v>
      </c>
      <c r="P37" s="136">
        <f t="shared" si="12"/>
        <v>1.6E-2</v>
      </c>
      <c r="Q37" s="240"/>
      <c r="R37" s="240"/>
      <c r="S37" s="240"/>
      <c r="T37" s="261"/>
      <c r="U37" s="261"/>
      <c r="V37" s="261"/>
      <c r="W37" s="3"/>
      <c r="X37" s="3"/>
      <c r="Y37" s="113"/>
      <c r="Z37" s="113"/>
    </row>
    <row r="38" spans="1:26" ht="15.75" x14ac:dyDescent="0.25">
      <c r="A38" s="3"/>
      <c r="B38" s="227" t="s">
        <v>84</v>
      </c>
      <c r="C38" s="239">
        <v>20</v>
      </c>
      <c r="D38" s="239">
        <v>20</v>
      </c>
      <c r="E38" s="239">
        <v>20</v>
      </c>
      <c r="F38" s="43" t="s">
        <v>68</v>
      </c>
      <c r="G38" s="136">
        <v>2103</v>
      </c>
      <c r="H38" s="52">
        <v>10</v>
      </c>
      <c r="I38" s="52">
        <v>10</v>
      </c>
      <c r="J38" s="52">
        <v>10</v>
      </c>
      <c r="K38" s="52">
        <v>10</v>
      </c>
      <c r="L38" s="52">
        <v>10</v>
      </c>
      <c r="M38" s="52">
        <v>10</v>
      </c>
      <c r="N38" s="136">
        <f t="shared" si="10"/>
        <v>21.03</v>
      </c>
      <c r="O38" s="136">
        <f t="shared" si="11"/>
        <v>21.03</v>
      </c>
      <c r="P38" s="136">
        <f t="shared" si="12"/>
        <v>21.03</v>
      </c>
      <c r="Q38" s="240">
        <f>SUM(N38:N40)</f>
        <v>30.594000000000001</v>
      </c>
      <c r="R38" s="240">
        <f>SUM(O38:O40)</f>
        <v>30.594000000000001</v>
      </c>
      <c r="S38" s="240">
        <f>SUM(P38:P40)</f>
        <v>30.594000000000001</v>
      </c>
      <c r="T38" s="261">
        <f>Q38*1.5</f>
        <v>45.891000000000005</v>
      </c>
      <c r="U38" s="261">
        <f>R38*1.5</f>
        <v>45.891000000000005</v>
      </c>
      <c r="V38" s="261">
        <f>S38*1.5</f>
        <v>45.891000000000005</v>
      </c>
      <c r="W38" s="3"/>
      <c r="X38" s="3"/>
      <c r="Y38" s="113"/>
      <c r="Z38" s="113"/>
    </row>
    <row r="39" spans="1:26" ht="15.75" x14ac:dyDescent="0.25">
      <c r="A39" s="3"/>
      <c r="B39" s="227"/>
      <c r="C39" s="239"/>
      <c r="D39" s="239"/>
      <c r="E39" s="239"/>
      <c r="F39" s="43" t="s">
        <v>67</v>
      </c>
      <c r="G39" s="136">
        <v>222</v>
      </c>
      <c r="H39" s="52">
        <v>2</v>
      </c>
      <c r="I39" s="52">
        <v>2</v>
      </c>
      <c r="J39" s="52">
        <v>2</v>
      </c>
      <c r="K39" s="52">
        <v>2</v>
      </c>
      <c r="L39" s="52">
        <v>2</v>
      </c>
      <c r="M39" s="52">
        <v>2</v>
      </c>
      <c r="N39" s="136">
        <f t="shared" si="10"/>
        <v>0.44400000000000001</v>
      </c>
      <c r="O39" s="136">
        <f t="shared" si="11"/>
        <v>0.44400000000000001</v>
      </c>
      <c r="P39" s="136">
        <f t="shared" si="12"/>
        <v>0.44400000000000001</v>
      </c>
      <c r="Q39" s="240"/>
      <c r="R39" s="240"/>
      <c r="S39" s="240"/>
      <c r="T39" s="261"/>
      <c r="U39" s="261"/>
      <c r="V39" s="261"/>
      <c r="W39" s="3"/>
      <c r="X39" s="3"/>
      <c r="Y39" s="113"/>
      <c r="Z39" s="113"/>
    </row>
    <row r="40" spans="1:26" ht="15.75" x14ac:dyDescent="0.25">
      <c r="A40" s="3"/>
      <c r="B40" s="227"/>
      <c r="C40" s="239"/>
      <c r="D40" s="239"/>
      <c r="E40" s="239"/>
      <c r="F40" s="43" t="s">
        <v>14</v>
      </c>
      <c r="G40" s="136">
        <v>4560</v>
      </c>
      <c r="H40" s="52">
        <v>2</v>
      </c>
      <c r="I40" s="52">
        <v>2</v>
      </c>
      <c r="J40" s="52">
        <v>2</v>
      </c>
      <c r="K40" s="52">
        <v>2</v>
      </c>
      <c r="L40" s="52">
        <v>2</v>
      </c>
      <c r="M40" s="52">
        <v>2</v>
      </c>
      <c r="N40" s="136">
        <f t="shared" si="10"/>
        <v>9.1199999999999992</v>
      </c>
      <c r="O40" s="136">
        <f t="shared" si="11"/>
        <v>9.1199999999999992</v>
      </c>
      <c r="P40" s="136">
        <f t="shared" si="12"/>
        <v>9.1199999999999992</v>
      </c>
      <c r="Q40" s="240"/>
      <c r="R40" s="240"/>
      <c r="S40" s="240"/>
      <c r="T40" s="261"/>
      <c r="U40" s="261"/>
      <c r="V40" s="261"/>
      <c r="W40" s="3"/>
      <c r="X40" s="3"/>
      <c r="Y40" s="113"/>
      <c r="Z40" s="113"/>
    </row>
    <row r="41" spans="1:26" ht="15" customHeight="1" x14ac:dyDescent="0.25">
      <c r="A41" s="3"/>
      <c r="B41" s="227" t="s">
        <v>34</v>
      </c>
      <c r="C41" s="239">
        <v>200</v>
      </c>
      <c r="D41" s="239">
        <v>200</v>
      </c>
      <c r="E41" s="239">
        <v>200</v>
      </c>
      <c r="F41" s="66" t="s">
        <v>35</v>
      </c>
      <c r="G41" s="136">
        <v>630</v>
      </c>
      <c r="H41" s="139">
        <v>20</v>
      </c>
      <c r="I41" s="139">
        <v>20</v>
      </c>
      <c r="J41" s="139">
        <v>20</v>
      </c>
      <c r="K41" s="139">
        <v>20</v>
      </c>
      <c r="L41" s="139">
        <v>20</v>
      </c>
      <c r="M41" s="139">
        <v>20</v>
      </c>
      <c r="N41" s="136">
        <f t="shared" si="10"/>
        <v>12.6</v>
      </c>
      <c r="O41" s="136">
        <f t="shared" si="11"/>
        <v>12.6</v>
      </c>
      <c r="P41" s="136">
        <f t="shared" si="12"/>
        <v>12.6</v>
      </c>
      <c r="Q41" s="240">
        <f>SUM(N41:N42)</f>
        <v>13.875</v>
      </c>
      <c r="R41" s="240">
        <f t="shared" ref="R41:S41" si="14">SUM(O41:O42)</f>
        <v>13.875</v>
      </c>
      <c r="S41" s="240">
        <f t="shared" si="14"/>
        <v>13.875</v>
      </c>
      <c r="T41" s="240">
        <f>Q41*1.5</f>
        <v>20.8125</v>
      </c>
      <c r="U41" s="240">
        <f>R41*1.5</f>
        <v>20.8125</v>
      </c>
      <c r="V41" s="240">
        <f>S41*1.5</f>
        <v>20.8125</v>
      </c>
      <c r="W41" s="3"/>
      <c r="X41" s="3"/>
      <c r="Y41" s="113"/>
      <c r="Z41" s="113"/>
    </row>
    <row r="42" spans="1:26" x14ac:dyDescent="0.25">
      <c r="A42" s="3"/>
      <c r="B42" s="227"/>
      <c r="C42" s="239"/>
      <c r="D42" s="239"/>
      <c r="E42" s="239"/>
      <c r="F42" s="67" t="s">
        <v>23</v>
      </c>
      <c r="G42" s="136">
        <v>425</v>
      </c>
      <c r="H42" s="49">
        <v>3</v>
      </c>
      <c r="I42" s="49">
        <v>3</v>
      </c>
      <c r="J42" s="49">
        <v>3</v>
      </c>
      <c r="K42" s="49">
        <v>3</v>
      </c>
      <c r="L42" s="49">
        <v>3</v>
      </c>
      <c r="M42" s="49">
        <v>3</v>
      </c>
      <c r="N42" s="136">
        <f t="shared" si="10"/>
        <v>1.2749999999999999</v>
      </c>
      <c r="O42" s="136">
        <f t="shared" si="11"/>
        <v>1.2749999999999999</v>
      </c>
      <c r="P42" s="136">
        <f t="shared" si="12"/>
        <v>1.2749999999999999</v>
      </c>
      <c r="Q42" s="240"/>
      <c r="R42" s="240"/>
      <c r="S42" s="240"/>
      <c r="T42" s="240"/>
      <c r="U42" s="240"/>
      <c r="V42" s="240"/>
      <c r="W42" s="3"/>
      <c r="X42" s="3"/>
      <c r="Y42" s="113"/>
      <c r="Z42" s="113"/>
    </row>
    <row r="43" spans="1:26" ht="30" x14ac:dyDescent="0.25">
      <c r="A43" s="3"/>
      <c r="B43" s="60" t="s">
        <v>98</v>
      </c>
      <c r="C43" s="59">
        <v>30</v>
      </c>
      <c r="D43" s="59">
        <v>50</v>
      </c>
      <c r="E43" s="59">
        <v>50</v>
      </c>
      <c r="F43" s="60" t="s">
        <v>98</v>
      </c>
      <c r="G43" s="59">
        <v>550</v>
      </c>
      <c r="H43" s="50">
        <v>30</v>
      </c>
      <c r="I43" s="50">
        <v>50</v>
      </c>
      <c r="J43" s="50">
        <v>50</v>
      </c>
      <c r="K43" s="50">
        <v>30</v>
      </c>
      <c r="L43" s="50">
        <v>50</v>
      </c>
      <c r="M43" s="50">
        <v>50</v>
      </c>
      <c r="N43" s="136">
        <f>H43*G43/1000</f>
        <v>16.5</v>
      </c>
      <c r="O43" s="136">
        <f>I43*G43/1000</f>
        <v>27.5</v>
      </c>
      <c r="P43" s="136">
        <f>J43*G43/1000</f>
        <v>27.5</v>
      </c>
      <c r="Q43" s="136">
        <f>SUM(N43)</f>
        <v>16.5</v>
      </c>
      <c r="R43" s="136">
        <f t="shared" ref="R43:S43" si="15">SUM(O43)</f>
        <v>27.5</v>
      </c>
      <c r="S43" s="136">
        <f t="shared" si="15"/>
        <v>27.5</v>
      </c>
      <c r="T43" s="137">
        <f>Q43*1.5</f>
        <v>24.75</v>
      </c>
      <c r="U43" s="137">
        <f>R43*1.5</f>
        <v>41.25</v>
      </c>
      <c r="V43" s="137">
        <f>S43*1.5</f>
        <v>41.25</v>
      </c>
      <c r="W43" s="3"/>
      <c r="X43" s="3"/>
      <c r="Y43" s="113"/>
      <c r="Z43" s="113"/>
    </row>
    <row r="44" spans="1:26" x14ac:dyDescent="0.25">
      <c r="A44" s="234"/>
      <c r="B44" s="234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77"/>
      <c r="Q44" s="172">
        <f t="shared" ref="Q44:V44" si="16">SUM(Q28:Q43)</f>
        <v>554.32900000000006</v>
      </c>
      <c r="R44" s="179">
        <f t="shared" si="16"/>
        <v>629.399</v>
      </c>
      <c r="S44" s="179">
        <f t="shared" si="16"/>
        <v>698.36299999999994</v>
      </c>
      <c r="T44" s="179">
        <f t="shared" si="16"/>
        <v>831.49349999999993</v>
      </c>
      <c r="U44" s="180">
        <f t="shared" si="16"/>
        <v>944.09849999999994</v>
      </c>
      <c r="V44" s="181">
        <f t="shared" si="16"/>
        <v>1047.5445</v>
      </c>
      <c r="W44" s="3"/>
      <c r="X44" s="3"/>
      <c r="Y44" s="113"/>
      <c r="Z44" s="113"/>
    </row>
    <row r="45" spans="1:26" x14ac:dyDescent="0.25">
      <c r="A45" s="3"/>
      <c r="B45" s="242" t="s">
        <v>24</v>
      </c>
      <c r="C45" s="242"/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3"/>
      <c r="X45" s="3"/>
      <c r="Y45" s="113"/>
      <c r="Z45" s="113"/>
    </row>
    <row r="46" spans="1:26" ht="15.75" customHeight="1" x14ac:dyDescent="0.25">
      <c r="A46" s="3"/>
      <c r="B46" s="291" t="s">
        <v>56</v>
      </c>
      <c r="C46" s="228" t="s">
        <v>15</v>
      </c>
      <c r="D46" s="228" t="s">
        <v>16</v>
      </c>
      <c r="E46" s="228" t="s">
        <v>17</v>
      </c>
      <c r="F46" s="66" t="s">
        <v>10</v>
      </c>
      <c r="G46" s="136">
        <v>219</v>
      </c>
      <c r="H46" s="139">
        <v>70</v>
      </c>
      <c r="I46" s="49">
        <v>90</v>
      </c>
      <c r="J46" s="49">
        <v>115</v>
      </c>
      <c r="K46" s="49">
        <v>55</v>
      </c>
      <c r="L46" s="49">
        <v>66</v>
      </c>
      <c r="M46" s="49">
        <v>92</v>
      </c>
      <c r="N46" s="136">
        <f>H46*G46/1000</f>
        <v>15.33</v>
      </c>
      <c r="O46" s="136">
        <f>I46*G46/1000</f>
        <v>19.71</v>
      </c>
      <c r="P46" s="136">
        <f>J46*G46/1000</f>
        <v>25.184999999999999</v>
      </c>
      <c r="Q46" s="240">
        <f>SUM(N46:N49)</f>
        <v>52.696999999999996</v>
      </c>
      <c r="R46" s="240">
        <f t="shared" ref="R46:S46" si="17">SUM(O46:O49)</f>
        <v>73.652999999999992</v>
      </c>
      <c r="S46" s="240">
        <f t="shared" si="17"/>
        <v>104.11799999999999</v>
      </c>
      <c r="T46" s="240">
        <f>Q46*1.5</f>
        <v>79.04549999999999</v>
      </c>
      <c r="U46" s="240">
        <f>R46*1.5</f>
        <v>110.47949999999999</v>
      </c>
      <c r="V46" s="240">
        <f>S46*1.5</f>
        <v>156.17699999999999</v>
      </c>
      <c r="W46" s="3"/>
      <c r="X46" s="3"/>
      <c r="Y46" s="113"/>
      <c r="Z46" s="113"/>
    </row>
    <row r="47" spans="1:26" ht="15" customHeight="1" x14ac:dyDescent="0.25">
      <c r="A47" s="3"/>
      <c r="B47" s="291"/>
      <c r="C47" s="228"/>
      <c r="D47" s="228"/>
      <c r="E47" s="228"/>
      <c r="F47" s="42" t="s">
        <v>72</v>
      </c>
      <c r="G47" s="136">
        <v>4998</v>
      </c>
      <c r="H47" s="139">
        <v>7</v>
      </c>
      <c r="I47" s="49">
        <v>10</v>
      </c>
      <c r="J47" s="49">
        <v>15</v>
      </c>
      <c r="K47" s="49">
        <v>7</v>
      </c>
      <c r="L47" s="49">
        <v>10</v>
      </c>
      <c r="M47" s="49">
        <v>15</v>
      </c>
      <c r="N47" s="136">
        <f t="shared" ref="N47:N57" si="18">H47*G47/1000</f>
        <v>34.985999999999997</v>
      </c>
      <c r="O47" s="136">
        <f t="shared" ref="O47:O57" si="19">I47*G47/1000</f>
        <v>49.98</v>
      </c>
      <c r="P47" s="136">
        <f t="shared" ref="P47:P62" si="20">J47*G47/1000</f>
        <v>74.97</v>
      </c>
      <c r="Q47" s="240"/>
      <c r="R47" s="240"/>
      <c r="S47" s="240"/>
      <c r="T47" s="240"/>
      <c r="U47" s="240"/>
      <c r="V47" s="240"/>
      <c r="W47" s="3"/>
      <c r="X47" s="3"/>
      <c r="Y47" s="113"/>
      <c r="Z47" s="113"/>
    </row>
    <row r="48" spans="1:26" ht="15" customHeight="1" x14ac:dyDescent="0.25">
      <c r="A48" s="3"/>
      <c r="B48" s="291"/>
      <c r="C48" s="228"/>
      <c r="D48" s="228"/>
      <c r="E48" s="228"/>
      <c r="F48" s="42" t="s">
        <v>12</v>
      </c>
      <c r="G48" s="136">
        <v>791</v>
      </c>
      <c r="H48" s="139">
        <v>3</v>
      </c>
      <c r="I48" s="139">
        <v>5</v>
      </c>
      <c r="J48" s="139">
        <v>5</v>
      </c>
      <c r="K48" s="139">
        <v>3</v>
      </c>
      <c r="L48" s="139">
        <v>5</v>
      </c>
      <c r="M48" s="139">
        <v>5</v>
      </c>
      <c r="N48" s="136">
        <f t="shared" si="18"/>
        <v>2.3730000000000002</v>
      </c>
      <c r="O48" s="136">
        <f t="shared" si="19"/>
        <v>3.9550000000000001</v>
      </c>
      <c r="P48" s="136">
        <f t="shared" si="20"/>
        <v>3.9550000000000001</v>
      </c>
      <c r="Q48" s="240"/>
      <c r="R48" s="240"/>
      <c r="S48" s="240"/>
      <c r="T48" s="240"/>
      <c r="U48" s="240"/>
      <c r="V48" s="240"/>
      <c r="W48" s="3"/>
      <c r="X48" s="3"/>
      <c r="Y48" s="113"/>
      <c r="Z48" s="113"/>
    </row>
    <row r="49" spans="1:26" ht="15.75" x14ac:dyDescent="0.25">
      <c r="A49" s="3"/>
      <c r="B49" s="291"/>
      <c r="C49" s="228"/>
      <c r="D49" s="228"/>
      <c r="E49" s="228"/>
      <c r="F49" s="43" t="s">
        <v>19</v>
      </c>
      <c r="G49" s="136">
        <v>80</v>
      </c>
      <c r="H49" s="139">
        <v>0.1</v>
      </c>
      <c r="I49" s="139">
        <v>0.1</v>
      </c>
      <c r="J49" s="139">
        <v>0.1</v>
      </c>
      <c r="K49" s="139">
        <v>0.1</v>
      </c>
      <c r="L49" s="139">
        <v>0.1</v>
      </c>
      <c r="M49" s="139">
        <v>0.1</v>
      </c>
      <c r="N49" s="136">
        <f t="shared" si="18"/>
        <v>8.0000000000000002E-3</v>
      </c>
      <c r="O49" s="136">
        <f t="shared" si="19"/>
        <v>8.0000000000000002E-3</v>
      </c>
      <c r="P49" s="136">
        <f t="shared" si="20"/>
        <v>8.0000000000000002E-3</v>
      </c>
      <c r="Q49" s="240"/>
      <c r="R49" s="240"/>
      <c r="S49" s="240"/>
      <c r="T49" s="240"/>
      <c r="U49" s="240"/>
      <c r="V49" s="240"/>
      <c r="W49" s="3"/>
      <c r="X49" s="3"/>
      <c r="Y49" s="113"/>
      <c r="Z49" s="113"/>
    </row>
    <row r="50" spans="1:26" ht="15" customHeight="1" x14ac:dyDescent="0.25">
      <c r="A50" s="3"/>
      <c r="B50" s="227" t="s">
        <v>120</v>
      </c>
      <c r="C50" s="228" t="s">
        <v>37</v>
      </c>
      <c r="D50" s="228" t="s">
        <v>38</v>
      </c>
      <c r="E50" s="228" t="s">
        <v>39</v>
      </c>
      <c r="F50" s="42" t="s">
        <v>44</v>
      </c>
      <c r="G50" s="136">
        <v>1500</v>
      </c>
      <c r="H50" s="49">
        <v>75</v>
      </c>
      <c r="I50" s="49">
        <v>80</v>
      </c>
      <c r="J50" s="49">
        <v>80</v>
      </c>
      <c r="K50" s="49">
        <v>71</v>
      </c>
      <c r="L50" s="49">
        <v>76</v>
      </c>
      <c r="M50" s="49">
        <v>76</v>
      </c>
      <c r="N50" s="136">
        <f t="shared" si="18"/>
        <v>112.5</v>
      </c>
      <c r="O50" s="136">
        <f t="shared" si="19"/>
        <v>120</v>
      </c>
      <c r="P50" s="136">
        <f t="shared" si="20"/>
        <v>120</v>
      </c>
      <c r="Q50" s="240">
        <f>SUM(N50:N58)</f>
        <v>165.54899999999995</v>
      </c>
      <c r="R50" s="240">
        <f>SUM(O50:O58)</f>
        <v>177.19604000000001</v>
      </c>
      <c r="S50" s="240">
        <f>SUM(P50:P58)</f>
        <v>181.196</v>
      </c>
      <c r="T50" s="261">
        <f>Q50*1.5</f>
        <v>248.32349999999991</v>
      </c>
      <c r="U50" s="261">
        <f>R50*1.5</f>
        <v>265.79406</v>
      </c>
      <c r="V50" s="261">
        <f>S50*1.5</f>
        <v>271.79399999999998</v>
      </c>
      <c r="W50" s="3"/>
      <c r="X50" s="3"/>
      <c r="Y50" s="113"/>
      <c r="Z50" s="113"/>
    </row>
    <row r="51" spans="1:26" x14ac:dyDescent="0.25">
      <c r="A51" s="3"/>
      <c r="B51" s="227"/>
      <c r="C51" s="228"/>
      <c r="D51" s="228"/>
      <c r="E51" s="228"/>
      <c r="F51" s="42" t="s">
        <v>11</v>
      </c>
      <c r="G51" s="59">
        <v>204</v>
      </c>
      <c r="H51" s="49">
        <v>20</v>
      </c>
      <c r="I51" s="49">
        <v>23</v>
      </c>
      <c r="J51" s="49">
        <v>23</v>
      </c>
      <c r="K51" s="49">
        <v>17</v>
      </c>
      <c r="L51" s="49">
        <v>20</v>
      </c>
      <c r="M51" s="49">
        <v>20</v>
      </c>
      <c r="N51" s="136">
        <f t="shared" si="18"/>
        <v>4.08</v>
      </c>
      <c r="O51" s="136">
        <f t="shared" si="19"/>
        <v>4.6920000000000002</v>
      </c>
      <c r="P51" s="136">
        <f t="shared" si="20"/>
        <v>4.6920000000000002</v>
      </c>
      <c r="Q51" s="240"/>
      <c r="R51" s="240"/>
      <c r="S51" s="240"/>
      <c r="T51" s="261"/>
      <c r="U51" s="261"/>
      <c r="V51" s="261"/>
      <c r="W51" s="3"/>
      <c r="X51" s="3"/>
      <c r="Y51" s="113"/>
      <c r="Z51" s="113"/>
    </row>
    <row r="52" spans="1:26" x14ac:dyDescent="0.25">
      <c r="A52" s="3"/>
      <c r="B52" s="227"/>
      <c r="C52" s="228"/>
      <c r="D52" s="228"/>
      <c r="E52" s="228"/>
      <c r="F52" s="42" t="s">
        <v>10</v>
      </c>
      <c r="G52" s="59">
        <v>219</v>
      </c>
      <c r="H52" s="49">
        <v>25</v>
      </c>
      <c r="I52" s="49">
        <v>25</v>
      </c>
      <c r="J52" s="49">
        <v>25</v>
      </c>
      <c r="K52" s="49">
        <v>20</v>
      </c>
      <c r="L52" s="49">
        <v>21</v>
      </c>
      <c r="M52" s="49">
        <v>21</v>
      </c>
      <c r="N52" s="136">
        <f t="shared" si="18"/>
        <v>5.4749999999999996</v>
      </c>
      <c r="O52" s="136">
        <f t="shared" si="19"/>
        <v>5.4749999999999996</v>
      </c>
      <c r="P52" s="136">
        <f t="shared" si="20"/>
        <v>5.4749999999999996</v>
      </c>
      <c r="Q52" s="240"/>
      <c r="R52" s="240"/>
      <c r="S52" s="240"/>
      <c r="T52" s="261"/>
      <c r="U52" s="261"/>
      <c r="V52" s="261"/>
      <c r="W52" s="3"/>
      <c r="X52" s="3"/>
      <c r="Y52" s="113"/>
      <c r="Z52" s="113"/>
    </row>
    <row r="53" spans="1:26" x14ac:dyDescent="0.25">
      <c r="A53" s="3"/>
      <c r="B53" s="227"/>
      <c r="C53" s="228"/>
      <c r="D53" s="228"/>
      <c r="E53" s="228"/>
      <c r="F53" s="42" t="s">
        <v>63</v>
      </c>
      <c r="G53" s="59">
        <v>276</v>
      </c>
      <c r="H53" s="49">
        <v>80</v>
      </c>
      <c r="I53" s="49">
        <v>90</v>
      </c>
      <c r="J53" s="49">
        <v>90</v>
      </c>
      <c r="K53" s="49">
        <v>60</v>
      </c>
      <c r="L53" s="49">
        <v>67</v>
      </c>
      <c r="M53" s="49">
        <v>67</v>
      </c>
      <c r="N53" s="136">
        <f t="shared" si="18"/>
        <v>22.08</v>
      </c>
      <c r="O53" s="136">
        <f t="shared" si="19"/>
        <v>24.84</v>
      </c>
      <c r="P53" s="136">
        <f t="shared" si="20"/>
        <v>24.84</v>
      </c>
      <c r="Q53" s="240"/>
      <c r="R53" s="240"/>
      <c r="S53" s="240"/>
      <c r="T53" s="261"/>
      <c r="U53" s="261"/>
      <c r="V53" s="261"/>
      <c r="W53" s="3"/>
      <c r="X53" s="3"/>
      <c r="Y53" s="113"/>
      <c r="Z53" s="113"/>
    </row>
    <row r="54" spans="1:26" x14ac:dyDescent="0.25">
      <c r="A54" s="3"/>
      <c r="B54" s="227"/>
      <c r="C54" s="228"/>
      <c r="D54" s="228"/>
      <c r="E54" s="228"/>
      <c r="F54" s="42" t="s">
        <v>74</v>
      </c>
      <c r="G54" s="59">
        <v>1820</v>
      </c>
      <c r="H54" s="49">
        <v>10</v>
      </c>
      <c r="I54" s="50">
        <v>10</v>
      </c>
      <c r="J54" s="50">
        <v>10</v>
      </c>
      <c r="K54" s="49">
        <v>7</v>
      </c>
      <c r="L54" s="50">
        <v>7</v>
      </c>
      <c r="M54" s="79">
        <v>7</v>
      </c>
      <c r="N54" s="136">
        <f t="shared" si="18"/>
        <v>18.2</v>
      </c>
      <c r="O54" s="136">
        <f t="shared" si="19"/>
        <v>18.2</v>
      </c>
      <c r="P54" s="136">
        <f t="shared" si="20"/>
        <v>18.2</v>
      </c>
      <c r="Q54" s="240"/>
      <c r="R54" s="240"/>
      <c r="S54" s="240"/>
      <c r="T54" s="261"/>
      <c r="U54" s="261"/>
      <c r="V54" s="261"/>
      <c r="W54" s="3"/>
      <c r="X54" s="3"/>
      <c r="Y54" s="113"/>
      <c r="Z54" s="113"/>
    </row>
    <row r="55" spans="1:26" x14ac:dyDescent="0.25">
      <c r="A55" s="3"/>
      <c r="B55" s="227"/>
      <c r="C55" s="228"/>
      <c r="D55" s="228"/>
      <c r="E55" s="228"/>
      <c r="F55" s="42" t="s">
        <v>12</v>
      </c>
      <c r="G55" s="59">
        <v>791</v>
      </c>
      <c r="H55" s="49">
        <v>4</v>
      </c>
      <c r="I55" s="49">
        <v>5</v>
      </c>
      <c r="J55" s="49">
        <v>5</v>
      </c>
      <c r="K55" s="49">
        <v>4</v>
      </c>
      <c r="L55" s="49">
        <v>5</v>
      </c>
      <c r="M55" s="49">
        <v>5</v>
      </c>
      <c r="N55" s="136">
        <f t="shared" si="18"/>
        <v>3.1640000000000001</v>
      </c>
      <c r="O55" s="136">
        <f t="shared" si="19"/>
        <v>3.9550000000000001</v>
      </c>
      <c r="P55" s="136">
        <f t="shared" si="20"/>
        <v>3.9550000000000001</v>
      </c>
      <c r="Q55" s="240"/>
      <c r="R55" s="240"/>
      <c r="S55" s="240"/>
      <c r="T55" s="261"/>
      <c r="U55" s="261"/>
      <c r="V55" s="261"/>
      <c r="W55" s="3"/>
      <c r="X55" s="3"/>
      <c r="Y55" s="113"/>
      <c r="Z55" s="113"/>
    </row>
    <row r="56" spans="1:26" ht="15.75" x14ac:dyDescent="0.25">
      <c r="A56" s="3"/>
      <c r="B56" s="227"/>
      <c r="C56" s="228"/>
      <c r="D56" s="228"/>
      <c r="E56" s="228"/>
      <c r="F56" s="43" t="s">
        <v>19</v>
      </c>
      <c r="G56" s="59">
        <v>80</v>
      </c>
      <c r="H56" s="52">
        <v>0.2</v>
      </c>
      <c r="I56" s="52">
        <v>0.2</v>
      </c>
      <c r="J56" s="52">
        <v>0.2</v>
      </c>
      <c r="K56" s="52">
        <v>0.2</v>
      </c>
      <c r="L56" s="52">
        <v>0.2</v>
      </c>
      <c r="M56" s="52">
        <v>0.2</v>
      </c>
      <c r="N56" s="136">
        <f t="shared" si="18"/>
        <v>1.6E-2</v>
      </c>
      <c r="O56" s="136">
        <f t="shared" si="19"/>
        <v>1.6E-2</v>
      </c>
      <c r="P56" s="136">
        <f t="shared" si="20"/>
        <v>1.6E-2</v>
      </c>
      <c r="Q56" s="240"/>
      <c r="R56" s="240"/>
      <c r="S56" s="240"/>
      <c r="T56" s="261"/>
      <c r="U56" s="261"/>
      <c r="V56" s="261"/>
      <c r="W56" s="3"/>
      <c r="X56" s="3"/>
      <c r="Y56" s="113"/>
      <c r="Z56" s="113"/>
    </row>
    <row r="57" spans="1:26" x14ac:dyDescent="0.25">
      <c r="A57" s="3"/>
      <c r="B57" s="227"/>
      <c r="C57" s="228"/>
      <c r="D57" s="228"/>
      <c r="E57" s="228"/>
      <c r="F57" s="42" t="s">
        <v>77</v>
      </c>
      <c r="G57" s="59">
        <v>1800</v>
      </c>
      <c r="H57" s="52">
        <v>0.01</v>
      </c>
      <c r="I57" s="52">
        <v>0.01</v>
      </c>
      <c r="J57" s="52">
        <v>0.01</v>
      </c>
      <c r="K57" s="52">
        <v>0.01</v>
      </c>
      <c r="L57" s="52">
        <v>0.01</v>
      </c>
      <c r="M57" s="52">
        <v>0.01</v>
      </c>
      <c r="N57" s="136">
        <f t="shared" si="18"/>
        <v>1.7999999999999999E-2</v>
      </c>
      <c r="O57" s="136">
        <f t="shared" si="19"/>
        <v>1.7999999999999999E-2</v>
      </c>
      <c r="P57" s="136">
        <f t="shared" si="20"/>
        <v>1.7999999999999999E-2</v>
      </c>
      <c r="Q57" s="240"/>
      <c r="R57" s="240"/>
      <c r="S57" s="240"/>
      <c r="T57" s="261"/>
      <c r="U57" s="261"/>
      <c r="V57" s="261"/>
      <c r="W57" s="3"/>
      <c r="X57" s="3"/>
      <c r="Y57" s="113"/>
      <c r="Z57" s="113"/>
    </row>
    <row r="58" spans="1:26" x14ac:dyDescent="0.25">
      <c r="A58" s="3"/>
      <c r="B58" s="227"/>
      <c r="C58" s="228"/>
      <c r="D58" s="228"/>
      <c r="E58" s="228"/>
      <c r="F58" s="42" t="s">
        <v>50</v>
      </c>
      <c r="G58" s="59">
        <v>800</v>
      </c>
      <c r="H58" s="59">
        <v>5</v>
      </c>
      <c r="I58" s="59">
        <v>5</v>
      </c>
      <c r="J58" s="59">
        <v>5</v>
      </c>
      <c r="K58" s="59">
        <v>3</v>
      </c>
      <c r="L58" s="59">
        <v>3</v>
      </c>
      <c r="M58" s="59">
        <v>3</v>
      </c>
      <c r="N58" s="136">
        <f>H56*G56/1000</f>
        <v>1.6E-2</v>
      </c>
      <c r="O58" s="136">
        <f>I56*H56/1000</f>
        <v>4.000000000000001E-5</v>
      </c>
      <c r="P58" s="136">
        <f t="shared" si="20"/>
        <v>4</v>
      </c>
      <c r="Q58" s="240"/>
      <c r="R58" s="240"/>
      <c r="S58" s="240"/>
      <c r="T58" s="261"/>
      <c r="U58" s="261"/>
      <c r="V58" s="261"/>
      <c r="W58" s="3"/>
      <c r="X58" s="3"/>
      <c r="Y58" s="113"/>
      <c r="Z58" s="113"/>
    </row>
    <row r="59" spans="1:26" ht="15.75" x14ac:dyDescent="0.25">
      <c r="A59" s="3"/>
      <c r="B59" s="227" t="s">
        <v>59</v>
      </c>
      <c r="C59" s="228" t="s">
        <v>37</v>
      </c>
      <c r="D59" s="228" t="s">
        <v>37</v>
      </c>
      <c r="E59" s="228" t="s">
        <v>37</v>
      </c>
      <c r="F59" s="43" t="s">
        <v>60</v>
      </c>
      <c r="G59" s="136">
        <v>5050</v>
      </c>
      <c r="H59" s="52">
        <v>0.1</v>
      </c>
      <c r="I59" s="52">
        <v>0.1</v>
      </c>
      <c r="J59" s="52">
        <v>0.1</v>
      </c>
      <c r="K59" s="49">
        <v>50</v>
      </c>
      <c r="L59" s="49">
        <v>50</v>
      </c>
      <c r="M59" s="49">
        <v>50</v>
      </c>
      <c r="N59" s="136">
        <f t="shared" ref="N59:N62" si="21">H59*G59/1000</f>
        <v>0.505</v>
      </c>
      <c r="O59" s="136">
        <f t="shared" ref="O59:O62" si="22">I59*G59/1000</f>
        <v>0.505</v>
      </c>
      <c r="P59" s="136">
        <f t="shared" si="20"/>
        <v>0.505</v>
      </c>
      <c r="Q59" s="240">
        <f>SUM(N59:N60)</f>
        <v>1.7799999999999998</v>
      </c>
      <c r="R59" s="240">
        <f t="shared" ref="R59:S59" si="23">SUM(O59:O60)</f>
        <v>1.7799999999999998</v>
      </c>
      <c r="S59" s="240">
        <f t="shared" si="23"/>
        <v>1.7799999999999998</v>
      </c>
      <c r="T59" s="240">
        <f>(Q59*1.5)</f>
        <v>2.67</v>
      </c>
      <c r="U59" s="240">
        <f>(R59*1.5)</f>
        <v>2.67</v>
      </c>
      <c r="V59" s="240">
        <f>(S59*1.5)</f>
        <v>2.67</v>
      </c>
      <c r="W59" s="3"/>
      <c r="X59" s="3"/>
      <c r="Y59" s="113"/>
      <c r="Z59" s="113"/>
    </row>
    <row r="60" spans="1:26" ht="15.75" x14ac:dyDescent="0.25">
      <c r="A60" s="3"/>
      <c r="B60" s="227"/>
      <c r="C60" s="228"/>
      <c r="D60" s="228"/>
      <c r="E60" s="228"/>
      <c r="F60" s="43" t="s">
        <v>23</v>
      </c>
      <c r="G60" s="136">
        <v>425</v>
      </c>
      <c r="H60" s="49">
        <v>3</v>
      </c>
      <c r="I60" s="49">
        <v>3</v>
      </c>
      <c r="J60" s="49">
        <v>3</v>
      </c>
      <c r="K60" s="49">
        <v>3</v>
      </c>
      <c r="L60" s="49">
        <v>3</v>
      </c>
      <c r="M60" s="49">
        <v>3</v>
      </c>
      <c r="N60" s="136">
        <f t="shared" si="21"/>
        <v>1.2749999999999999</v>
      </c>
      <c r="O60" s="136">
        <f t="shared" si="22"/>
        <v>1.2749999999999999</v>
      </c>
      <c r="P60" s="136">
        <f t="shared" si="20"/>
        <v>1.2749999999999999</v>
      </c>
      <c r="Q60" s="240"/>
      <c r="R60" s="240"/>
      <c r="S60" s="240"/>
      <c r="T60" s="240"/>
      <c r="U60" s="240"/>
      <c r="V60" s="240"/>
      <c r="W60" s="3"/>
      <c r="X60" s="3"/>
      <c r="Y60" s="113"/>
      <c r="Z60" s="113"/>
    </row>
    <row r="61" spans="1:26" ht="15.75" x14ac:dyDescent="0.25">
      <c r="A61" s="3"/>
      <c r="B61" s="65" t="s">
        <v>58</v>
      </c>
      <c r="C61" s="57">
        <v>120</v>
      </c>
      <c r="D61" s="57">
        <v>120</v>
      </c>
      <c r="E61" s="57">
        <v>120</v>
      </c>
      <c r="F61" s="43" t="s">
        <v>42</v>
      </c>
      <c r="G61" s="136">
        <v>751</v>
      </c>
      <c r="H61" s="49">
        <v>150</v>
      </c>
      <c r="I61" s="49">
        <v>150</v>
      </c>
      <c r="J61" s="49">
        <v>150</v>
      </c>
      <c r="K61" s="49">
        <v>120</v>
      </c>
      <c r="L61" s="49">
        <v>120</v>
      </c>
      <c r="M61" s="49">
        <v>120</v>
      </c>
      <c r="N61" s="136">
        <f t="shared" si="21"/>
        <v>112.65</v>
      </c>
      <c r="O61" s="136">
        <f t="shared" si="22"/>
        <v>112.65</v>
      </c>
      <c r="P61" s="136">
        <f t="shared" si="20"/>
        <v>112.65</v>
      </c>
      <c r="Q61" s="44">
        <f t="shared" ref="Q61:S62" si="24">SUM(N61)</f>
        <v>112.65</v>
      </c>
      <c r="R61" s="44">
        <f t="shared" si="24"/>
        <v>112.65</v>
      </c>
      <c r="S61" s="44">
        <f t="shared" si="24"/>
        <v>112.65</v>
      </c>
      <c r="T61" s="136">
        <f t="shared" ref="T61:V62" si="25">Q61*1.5</f>
        <v>168.97500000000002</v>
      </c>
      <c r="U61" s="136">
        <f t="shared" si="25"/>
        <v>168.97500000000002</v>
      </c>
      <c r="V61" s="136">
        <f t="shared" si="25"/>
        <v>168.97500000000002</v>
      </c>
      <c r="W61" s="3"/>
      <c r="X61" s="3"/>
      <c r="Y61" s="113"/>
      <c r="Z61" s="113"/>
    </row>
    <row r="62" spans="1:26" ht="30" x14ac:dyDescent="0.25">
      <c r="A62" s="3"/>
      <c r="B62" s="60" t="s">
        <v>98</v>
      </c>
      <c r="C62" s="59">
        <v>30</v>
      </c>
      <c r="D62" s="59">
        <v>50</v>
      </c>
      <c r="E62" s="59">
        <v>50</v>
      </c>
      <c r="F62" s="60" t="s">
        <v>98</v>
      </c>
      <c r="G62" s="139">
        <v>550</v>
      </c>
      <c r="H62" s="49">
        <v>30</v>
      </c>
      <c r="I62" s="49">
        <v>50</v>
      </c>
      <c r="J62" s="49">
        <v>50</v>
      </c>
      <c r="K62" s="49">
        <v>30</v>
      </c>
      <c r="L62" s="49">
        <v>50</v>
      </c>
      <c r="M62" s="49">
        <v>50</v>
      </c>
      <c r="N62" s="136">
        <f t="shared" si="21"/>
        <v>16.5</v>
      </c>
      <c r="O62" s="136">
        <f t="shared" si="22"/>
        <v>27.5</v>
      </c>
      <c r="P62" s="136">
        <f t="shared" si="20"/>
        <v>27.5</v>
      </c>
      <c r="Q62" s="136">
        <f t="shared" si="24"/>
        <v>16.5</v>
      </c>
      <c r="R62" s="136">
        <f t="shared" si="24"/>
        <v>27.5</v>
      </c>
      <c r="S62" s="136">
        <f t="shared" si="24"/>
        <v>27.5</v>
      </c>
      <c r="T62" s="136">
        <f t="shared" si="25"/>
        <v>24.75</v>
      </c>
      <c r="U62" s="136">
        <f t="shared" si="25"/>
        <v>41.25</v>
      </c>
      <c r="V62" s="136">
        <f t="shared" si="25"/>
        <v>41.25</v>
      </c>
      <c r="W62" s="3"/>
      <c r="X62" s="3"/>
      <c r="Y62" s="113"/>
      <c r="Z62" s="113"/>
    </row>
    <row r="63" spans="1:26" ht="15.75" thickBot="1" x14ac:dyDescent="0.3">
      <c r="A63" s="234"/>
      <c r="B63" s="234"/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35"/>
      <c r="Q63" s="82">
        <f>SUM(Q46:Q62)</f>
        <v>349.17599999999993</v>
      </c>
      <c r="R63" s="82">
        <f t="shared" ref="R63:V63" si="26">SUM(R46:R62)</f>
        <v>392.77904000000001</v>
      </c>
      <c r="S63" s="82">
        <f t="shared" si="26"/>
        <v>427.24399999999991</v>
      </c>
      <c r="T63" s="82">
        <f t="shared" si="26"/>
        <v>523.7639999999999</v>
      </c>
      <c r="U63" s="82">
        <f t="shared" si="26"/>
        <v>589.16856000000007</v>
      </c>
      <c r="V63" s="82">
        <f t="shared" si="26"/>
        <v>640.86599999999999</v>
      </c>
      <c r="W63" s="3"/>
      <c r="X63" s="3"/>
      <c r="Y63" s="113"/>
      <c r="Z63" s="113"/>
    </row>
    <row r="64" spans="1:26" ht="17.25" customHeight="1" thickBot="1" x14ac:dyDescent="0.3">
      <c r="A64" s="3"/>
      <c r="B64" s="242" t="s">
        <v>30</v>
      </c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2"/>
      <c r="Q64" s="45"/>
      <c r="R64" s="45"/>
      <c r="S64" s="45"/>
      <c r="T64" s="3"/>
      <c r="U64" s="3"/>
      <c r="V64" s="3"/>
      <c r="W64" s="3"/>
      <c r="X64" s="3"/>
      <c r="Y64" s="113"/>
      <c r="Z64" s="113"/>
    </row>
    <row r="65" spans="1:26" ht="21" customHeight="1" x14ac:dyDescent="0.25">
      <c r="A65" s="3"/>
      <c r="B65" s="227" t="s">
        <v>145</v>
      </c>
      <c r="C65" s="241">
        <v>70</v>
      </c>
      <c r="D65" s="241">
        <v>90</v>
      </c>
      <c r="E65" s="241">
        <v>100</v>
      </c>
      <c r="F65" s="42" t="s">
        <v>54</v>
      </c>
      <c r="G65" s="44">
        <v>2850</v>
      </c>
      <c r="H65" s="59">
        <v>80</v>
      </c>
      <c r="I65" s="56">
        <v>98</v>
      </c>
      <c r="J65" s="59">
        <v>105</v>
      </c>
      <c r="K65" s="59">
        <v>74</v>
      </c>
      <c r="L65" s="59">
        <v>75</v>
      </c>
      <c r="M65" s="59">
        <v>98</v>
      </c>
      <c r="N65" s="136">
        <f t="shared" ref="N65:N82" si="27">H65*G65/1000</f>
        <v>228</v>
      </c>
      <c r="O65" s="136">
        <f t="shared" ref="O65:O71" si="28">J65*G65/1000</f>
        <v>299.25</v>
      </c>
      <c r="P65" s="136">
        <f t="shared" ref="P65:P82" si="29">J65*G65/1000</f>
        <v>299.25</v>
      </c>
      <c r="Q65" s="262">
        <f>SUM(N65:N71)</f>
        <v>245.34</v>
      </c>
      <c r="R65" s="262">
        <f t="shared" ref="R65:S65" si="30">SUM(O65:O71)</f>
        <v>327.09800000000001</v>
      </c>
      <c r="S65" s="262">
        <f t="shared" si="30"/>
        <v>327.09800000000001</v>
      </c>
      <c r="T65" s="263">
        <f>Q65*1.5</f>
        <v>368.01</v>
      </c>
      <c r="U65" s="263">
        <f>R65*1.5</f>
        <v>490.64700000000005</v>
      </c>
      <c r="V65" s="266">
        <f>S65*1.5</f>
        <v>490.64700000000005</v>
      </c>
      <c r="W65" s="3"/>
      <c r="X65" s="3"/>
      <c r="Y65" s="113"/>
      <c r="Z65" s="113"/>
    </row>
    <row r="66" spans="1:26" ht="21" customHeight="1" x14ac:dyDescent="0.25">
      <c r="A66" s="3"/>
      <c r="B66" s="227"/>
      <c r="C66" s="241"/>
      <c r="D66" s="241"/>
      <c r="E66" s="241"/>
      <c r="F66" s="42" t="s">
        <v>53</v>
      </c>
      <c r="G66" s="136">
        <v>426</v>
      </c>
      <c r="H66" s="139">
        <v>7</v>
      </c>
      <c r="I66" s="139">
        <v>12</v>
      </c>
      <c r="J66" s="52">
        <v>15</v>
      </c>
      <c r="K66" s="139">
        <v>7</v>
      </c>
      <c r="L66" s="139">
        <v>12</v>
      </c>
      <c r="M66" s="52">
        <v>15</v>
      </c>
      <c r="N66" s="136">
        <f t="shared" si="27"/>
        <v>2.9820000000000002</v>
      </c>
      <c r="O66" s="136">
        <f t="shared" si="28"/>
        <v>6.39</v>
      </c>
      <c r="P66" s="136">
        <f t="shared" si="29"/>
        <v>6.39</v>
      </c>
      <c r="Q66" s="244"/>
      <c r="R66" s="244"/>
      <c r="S66" s="244"/>
      <c r="T66" s="264"/>
      <c r="U66" s="264"/>
      <c r="V66" s="267"/>
      <c r="W66" s="3"/>
      <c r="X66" s="3"/>
      <c r="Y66" s="113"/>
      <c r="Z66" s="113"/>
    </row>
    <row r="67" spans="1:26" x14ac:dyDescent="0.25">
      <c r="A67" s="3"/>
      <c r="B67" s="227"/>
      <c r="C67" s="241"/>
      <c r="D67" s="241"/>
      <c r="E67" s="241"/>
      <c r="F67" s="60" t="s">
        <v>32</v>
      </c>
      <c r="G67" s="44">
        <v>204</v>
      </c>
      <c r="H67" s="59">
        <v>6</v>
      </c>
      <c r="I67" s="56">
        <v>10</v>
      </c>
      <c r="J67" s="59">
        <v>10</v>
      </c>
      <c r="K67" s="59">
        <v>5</v>
      </c>
      <c r="L67" s="59">
        <v>8</v>
      </c>
      <c r="M67" s="59">
        <v>10</v>
      </c>
      <c r="N67" s="136">
        <f t="shared" si="27"/>
        <v>1.224</v>
      </c>
      <c r="O67" s="136">
        <f t="shared" si="28"/>
        <v>2.04</v>
      </c>
      <c r="P67" s="136">
        <f t="shared" si="29"/>
        <v>2.04</v>
      </c>
      <c r="Q67" s="244"/>
      <c r="R67" s="244"/>
      <c r="S67" s="244"/>
      <c r="T67" s="264"/>
      <c r="U67" s="264"/>
      <c r="V67" s="267"/>
      <c r="W67" s="3"/>
      <c r="X67" s="3"/>
      <c r="Y67" s="113"/>
      <c r="Z67" s="113"/>
    </row>
    <row r="68" spans="1:26" ht="15.75" customHeight="1" x14ac:dyDescent="0.25">
      <c r="A68" s="3"/>
      <c r="B68" s="227"/>
      <c r="C68" s="241"/>
      <c r="D68" s="241"/>
      <c r="E68" s="241"/>
      <c r="F68" s="42" t="s">
        <v>55</v>
      </c>
      <c r="G68" s="44">
        <v>750</v>
      </c>
      <c r="H68" s="59">
        <v>13</v>
      </c>
      <c r="I68" s="56">
        <v>15</v>
      </c>
      <c r="J68" s="59">
        <v>20</v>
      </c>
      <c r="K68" s="59">
        <v>13</v>
      </c>
      <c r="L68" s="59">
        <v>15</v>
      </c>
      <c r="M68" s="59">
        <v>20</v>
      </c>
      <c r="N68" s="136">
        <f t="shared" si="27"/>
        <v>9.75</v>
      </c>
      <c r="O68" s="136">
        <f t="shared" si="28"/>
        <v>15</v>
      </c>
      <c r="P68" s="136">
        <f t="shared" si="29"/>
        <v>15</v>
      </c>
      <c r="Q68" s="244"/>
      <c r="R68" s="244"/>
      <c r="S68" s="244"/>
      <c r="T68" s="264"/>
      <c r="U68" s="264"/>
      <c r="V68" s="267"/>
      <c r="W68" s="3"/>
      <c r="X68" s="3"/>
      <c r="Y68" s="113"/>
      <c r="Z68" s="113"/>
    </row>
    <row r="69" spans="1:26" x14ac:dyDescent="0.25">
      <c r="A69" s="3"/>
      <c r="B69" s="227"/>
      <c r="C69" s="241"/>
      <c r="D69" s="241"/>
      <c r="E69" s="241"/>
      <c r="F69" s="42" t="s">
        <v>87</v>
      </c>
      <c r="G69" s="44">
        <v>517</v>
      </c>
      <c r="H69" s="59">
        <v>5</v>
      </c>
      <c r="I69" s="56">
        <v>5</v>
      </c>
      <c r="J69" s="59">
        <v>7</v>
      </c>
      <c r="K69" s="59">
        <v>5</v>
      </c>
      <c r="L69" s="56">
        <v>5</v>
      </c>
      <c r="M69" s="59">
        <v>7</v>
      </c>
      <c r="N69" s="136">
        <f t="shared" si="27"/>
        <v>2.585</v>
      </c>
      <c r="O69" s="136">
        <f t="shared" si="28"/>
        <v>3.6190000000000002</v>
      </c>
      <c r="P69" s="136">
        <f t="shared" si="29"/>
        <v>3.6190000000000002</v>
      </c>
      <c r="Q69" s="244"/>
      <c r="R69" s="244"/>
      <c r="S69" s="244"/>
      <c r="T69" s="264"/>
      <c r="U69" s="264"/>
      <c r="V69" s="267"/>
      <c r="W69" s="3"/>
      <c r="X69" s="3"/>
      <c r="Y69" s="113"/>
      <c r="Z69" s="113"/>
    </row>
    <row r="70" spans="1:26" ht="15.75" x14ac:dyDescent="0.25">
      <c r="A70" s="3"/>
      <c r="B70" s="227"/>
      <c r="C70" s="241"/>
      <c r="D70" s="241"/>
      <c r="E70" s="241"/>
      <c r="F70" s="43" t="s">
        <v>19</v>
      </c>
      <c r="G70" s="136">
        <v>80</v>
      </c>
      <c r="H70" s="52">
        <v>0.1</v>
      </c>
      <c r="I70" s="56">
        <v>0.1</v>
      </c>
      <c r="J70" s="52">
        <v>0.1</v>
      </c>
      <c r="K70" s="52">
        <v>0.1</v>
      </c>
      <c r="L70" s="56">
        <v>0.1</v>
      </c>
      <c r="M70" s="52">
        <v>0.1</v>
      </c>
      <c r="N70" s="136">
        <f t="shared" si="27"/>
        <v>8.0000000000000002E-3</v>
      </c>
      <c r="O70" s="136">
        <f t="shared" si="28"/>
        <v>8.0000000000000002E-3</v>
      </c>
      <c r="P70" s="136">
        <f t="shared" si="29"/>
        <v>8.0000000000000002E-3</v>
      </c>
      <c r="Q70" s="244"/>
      <c r="R70" s="244"/>
      <c r="S70" s="244"/>
      <c r="T70" s="264"/>
      <c r="U70" s="264"/>
      <c r="V70" s="267"/>
      <c r="W70" s="3"/>
      <c r="X70" s="3"/>
      <c r="Y70" s="113"/>
      <c r="Z70" s="113"/>
    </row>
    <row r="71" spans="1:26" ht="15.75" customHeight="1" x14ac:dyDescent="0.25">
      <c r="A71" s="3"/>
      <c r="B71" s="227"/>
      <c r="C71" s="241"/>
      <c r="D71" s="241"/>
      <c r="E71" s="241"/>
      <c r="F71" s="42" t="s">
        <v>12</v>
      </c>
      <c r="G71" s="136">
        <v>791</v>
      </c>
      <c r="H71" s="49">
        <v>1</v>
      </c>
      <c r="I71" s="56">
        <v>3</v>
      </c>
      <c r="J71" s="49">
        <v>1</v>
      </c>
      <c r="K71" s="49">
        <v>1</v>
      </c>
      <c r="L71" s="56">
        <v>3</v>
      </c>
      <c r="M71" s="49">
        <v>1</v>
      </c>
      <c r="N71" s="136">
        <f t="shared" si="27"/>
        <v>0.79100000000000004</v>
      </c>
      <c r="O71" s="136">
        <f t="shared" si="28"/>
        <v>0.79100000000000004</v>
      </c>
      <c r="P71" s="136">
        <f t="shared" si="29"/>
        <v>0.79100000000000004</v>
      </c>
      <c r="Q71" s="245"/>
      <c r="R71" s="245"/>
      <c r="S71" s="245"/>
      <c r="T71" s="265"/>
      <c r="U71" s="265"/>
      <c r="V71" s="268"/>
      <c r="W71" s="3"/>
      <c r="X71" s="3"/>
      <c r="Y71" s="113"/>
      <c r="Z71" s="113"/>
    </row>
    <row r="72" spans="1:26" ht="15.75" customHeight="1" x14ac:dyDescent="0.25">
      <c r="A72" s="3"/>
      <c r="B72" s="227" t="s">
        <v>65</v>
      </c>
      <c r="C72" s="241">
        <v>20</v>
      </c>
      <c r="D72" s="241">
        <v>20</v>
      </c>
      <c r="E72" s="241">
        <v>20</v>
      </c>
      <c r="F72" s="43" t="s">
        <v>62</v>
      </c>
      <c r="G72" s="136">
        <v>417</v>
      </c>
      <c r="H72" s="50">
        <v>10</v>
      </c>
      <c r="I72" s="50">
        <v>10</v>
      </c>
      <c r="J72" s="50">
        <v>10</v>
      </c>
      <c r="K72" s="50">
        <v>10</v>
      </c>
      <c r="L72" s="50">
        <v>10</v>
      </c>
      <c r="M72" s="50">
        <v>10</v>
      </c>
      <c r="N72" s="136">
        <f t="shared" si="27"/>
        <v>4.17</v>
      </c>
      <c r="O72" s="136">
        <f t="shared" ref="O72:O79" si="31">I72*G72/1000</f>
        <v>4.17</v>
      </c>
      <c r="P72" s="136">
        <f t="shared" si="29"/>
        <v>4.17</v>
      </c>
      <c r="Q72" s="243">
        <f>SUM(N72:N75)</f>
        <v>22.415999999999997</v>
      </c>
      <c r="R72" s="243">
        <f t="shared" ref="R72:S72" si="32">SUM(O72:O75)</f>
        <v>22.415999999999997</v>
      </c>
      <c r="S72" s="243">
        <f t="shared" si="32"/>
        <v>22.415999999999997</v>
      </c>
      <c r="T72" s="270">
        <f>Q72*1.5</f>
        <v>33.623999999999995</v>
      </c>
      <c r="U72" s="270">
        <f>R72*1.5</f>
        <v>33.623999999999995</v>
      </c>
      <c r="V72" s="269">
        <f>S72*1.5</f>
        <v>33.623999999999995</v>
      </c>
      <c r="W72" s="3"/>
      <c r="X72" s="3"/>
      <c r="Y72" s="113"/>
      <c r="Z72" s="113"/>
    </row>
    <row r="73" spans="1:26" ht="15.75" customHeight="1" x14ac:dyDescent="0.25">
      <c r="A73" s="3"/>
      <c r="B73" s="227"/>
      <c r="C73" s="241"/>
      <c r="D73" s="241"/>
      <c r="E73" s="241"/>
      <c r="F73" s="43" t="s">
        <v>66</v>
      </c>
      <c r="G73" s="136">
        <v>222</v>
      </c>
      <c r="H73" s="50">
        <v>3</v>
      </c>
      <c r="I73" s="50">
        <v>3</v>
      </c>
      <c r="J73" s="50">
        <v>3</v>
      </c>
      <c r="K73" s="50">
        <v>3</v>
      </c>
      <c r="L73" s="50">
        <v>3</v>
      </c>
      <c r="M73" s="50">
        <v>3</v>
      </c>
      <c r="N73" s="136">
        <f t="shared" si="27"/>
        <v>0.66600000000000004</v>
      </c>
      <c r="O73" s="136">
        <f t="shared" si="31"/>
        <v>0.66600000000000004</v>
      </c>
      <c r="P73" s="136">
        <f t="shared" si="29"/>
        <v>0.66600000000000004</v>
      </c>
      <c r="Q73" s="244"/>
      <c r="R73" s="244"/>
      <c r="S73" s="244"/>
      <c r="T73" s="264"/>
      <c r="U73" s="264"/>
      <c r="V73" s="267"/>
      <c r="W73" s="3"/>
      <c r="X73" s="3"/>
      <c r="Y73" s="113"/>
      <c r="Z73" s="113"/>
    </row>
    <row r="74" spans="1:26" ht="15.75" customHeight="1" x14ac:dyDescent="0.25">
      <c r="A74" s="3"/>
      <c r="B74" s="227"/>
      <c r="C74" s="241"/>
      <c r="D74" s="241"/>
      <c r="E74" s="241"/>
      <c r="F74" s="43" t="s">
        <v>14</v>
      </c>
      <c r="G74" s="136">
        <v>4560</v>
      </c>
      <c r="H74" s="50">
        <v>3</v>
      </c>
      <c r="I74" s="50">
        <v>3</v>
      </c>
      <c r="J74" s="50">
        <v>3</v>
      </c>
      <c r="K74" s="50">
        <v>3</v>
      </c>
      <c r="L74" s="50">
        <v>3</v>
      </c>
      <c r="M74" s="50">
        <v>3</v>
      </c>
      <c r="N74" s="136">
        <f t="shared" si="27"/>
        <v>13.68</v>
      </c>
      <c r="O74" s="136">
        <f t="shared" si="31"/>
        <v>13.68</v>
      </c>
      <c r="P74" s="136">
        <f t="shared" si="29"/>
        <v>13.68</v>
      </c>
      <c r="Q74" s="244"/>
      <c r="R74" s="244"/>
      <c r="S74" s="244"/>
      <c r="T74" s="264"/>
      <c r="U74" s="264"/>
      <c r="V74" s="267"/>
      <c r="W74" s="3"/>
      <c r="X74" s="3"/>
      <c r="Y74" s="113"/>
      <c r="Z74" s="113"/>
    </row>
    <row r="75" spans="1:26" ht="15.75" customHeight="1" thickBot="1" x14ac:dyDescent="0.3">
      <c r="A75" s="3"/>
      <c r="B75" s="227"/>
      <c r="C75" s="241"/>
      <c r="D75" s="241"/>
      <c r="E75" s="241"/>
      <c r="F75" s="43" t="s">
        <v>69</v>
      </c>
      <c r="G75" s="136">
        <v>1300</v>
      </c>
      <c r="H75" s="50">
        <v>3</v>
      </c>
      <c r="I75" s="50">
        <v>3</v>
      </c>
      <c r="J75" s="50">
        <v>3</v>
      </c>
      <c r="K75" s="50">
        <v>3</v>
      </c>
      <c r="L75" s="50">
        <v>3</v>
      </c>
      <c r="M75" s="50">
        <v>3</v>
      </c>
      <c r="N75" s="136">
        <f t="shared" si="27"/>
        <v>3.9</v>
      </c>
      <c r="O75" s="136">
        <f t="shared" si="31"/>
        <v>3.9</v>
      </c>
      <c r="P75" s="136">
        <f t="shared" si="29"/>
        <v>3.9</v>
      </c>
      <c r="Q75" s="245"/>
      <c r="R75" s="245"/>
      <c r="S75" s="245"/>
      <c r="T75" s="309"/>
      <c r="U75" s="309"/>
      <c r="V75" s="310"/>
      <c r="W75" s="3"/>
      <c r="X75" s="3"/>
      <c r="Y75" s="113"/>
      <c r="Z75" s="113"/>
    </row>
    <row r="76" spans="1:26" ht="15.75" customHeight="1" x14ac:dyDescent="0.25">
      <c r="A76" s="3"/>
      <c r="B76" s="227" t="s">
        <v>85</v>
      </c>
      <c r="C76" s="239">
        <v>130</v>
      </c>
      <c r="D76" s="239">
        <v>150</v>
      </c>
      <c r="E76" s="239">
        <v>180</v>
      </c>
      <c r="F76" s="65" t="s">
        <v>70</v>
      </c>
      <c r="G76" s="136">
        <v>613</v>
      </c>
      <c r="H76" s="49">
        <v>45.5</v>
      </c>
      <c r="I76" s="49">
        <v>52.5</v>
      </c>
      <c r="J76" s="49">
        <v>63</v>
      </c>
      <c r="K76" s="49">
        <v>45.5</v>
      </c>
      <c r="L76" s="49">
        <v>52.5</v>
      </c>
      <c r="M76" s="49">
        <v>63</v>
      </c>
      <c r="N76" s="136">
        <f t="shared" si="27"/>
        <v>27.891500000000001</v>
      </c>
      <c r="O76" s="136">
        <f t="shared" si="31"/>
        <v>32.182499999999997</v>
      </c>
      <c r="P76" s="136">
        <f t="shared" si="29"/>
        <v>38.619</v>
      </c>
      <c r="Q76" s="243">
        <f>SUM(O76:O78)</f>
        <v>54.998499999999993</v>
      </c>
      <c r="R76" s="243">
        <f t="shared" ref="R76:S76" si="33">SUM(P76:P78)</f>
        <v>61.442999999999998</v>
      </c>
      <c r="S76" s="243">
        <f t="shared" si="33"/>
        <v>54.998499999999993</v>
      </c>
      <c r="T76" s="311">
        <f>(Q76*1.5)</f>
        <v>82.497749999999996</v>
      </c>
      <c r="U76" s="311">
        <f>(R76*1.5)</f>
        <v>92.164500000000004</v>
      </c>
      <c r="V76" s="311">
        <f>(S76*1.5)</f>
        <v>82.497749999999996</v>
      </c>
      <c r="W76" s="3"/>
      <c r="X76" s="3"/>
      <c r="Y76" s="113"/>
      <c r="Z76" s="113"/>
    </row>
    <row r="77" spans="1:26" ht="15.75" customHeight="1" x14ac:dyDescent="0.25">
      <c r="A77" s="3"/>
      <c r="B77" s="227"/>
      <c r="C77" s="239"/>
      <c r="D77" s="239"/>
      <c r="E77" s="239"/>
      <c r="F77" s="43" t="s">
        <v>19</v>
      </c>
      <c r="G77" s="136">
        <v>80</v>
      </c>
      <c r="H77" s="52">
        <v>0.1</v>
      </c>
      <c r="I77" s="52">
        <v>0.2</v>
      </c>
      <c r="J77" s="52">
        <v>0.3</v>
      </c>
      <c r="K77" s="52">
        <v>0.1</v>
      </c>
      <c r="L77" s="52">
        <v>0.2</v>
      </c>
      <c r="M77" s="52">
        <v>0.3</v>
      </c>
      <c r="N77" s="136">
        <f t="shared" si="27"/>
        <v>8.0000000000000002E-3</v>
      </c>
      <c r="O77" s="136">
        <f t="shared" si="31"/>
        <v>1.6E-2</v>
      </c>
      <c r="P77" s="136">
        <f t="shared" si="29"/>
        <v>2.4E-2</v>
      </c>
      <c r="Q77" s="244"/>
      <c r="R77" s="244"/>
      <c r="S77" s="244"/>
      <c r="T77" s="312"/>
      <c r="U77" s="312"/>
      <c r="V77" s="312"/>
      <c r="W77" s="3"/>
      <c r="X77" s="3"/>
      <c r="Y77" s="113"/>
      <c r="Z77" s="113"/>
    </row>
    <row r="78" spans="1:26" ht="15.75" customHeight="1" thickBot="1" x14ac:dyDescent="0.3">
      <c r="A78" s="3"/>
      <c r="B78" s="227"/>
      <c r="C78" s="239"/>
      <c r="D78" s="239"/>
      <c r="E78" s="239"/>
      <c r="F78" s="42" t="s">
        <v>14</v>
      </c>
      <c r="G78" s="136">
        <v>4560</v>
      </c>
      <c r="H78" s="49">
        <v>5</v>
      </c>
      <c r="I78" s="49">
        <v>5</v>
      </c>
      <c r="J78" s="49">
        <v>5</v>
      </c>
      <c r="K78" s="49">
        <v>5</v>
      </c>
      <c r="L78" s="49">
        <v>5</v>
      </c>
      <c r="M78" s="49">
        <v>5</v>
      </c>
      <c r="N78" s="136">
        <f t="shared" si="27"/>
        <v>22.8</v>
      </c>
      <c r="O78" s="136">
        <f t="shared" si="31"/>
        <v>22.8</v>
      </c>
      <c r="P78" s="136">
        <f t="shared" si="29"/>
        <v>22.8</v>
      </c>
      <c r="Q78" s="245"/>
      <c r="R78" s="245"/>
      <c r="S78" s="245"/>
      <c r="T78" s="313"/>
      <c r="U78" s="313"/>
      <c r="V78" s="313"/>
      <c r="W78" s="3"/>
      <c r="X78" s="3"/>
      <c r="Y78" s="113"/>
      <c r="Z78" s="113"/>
    </row>
    <row r="79" spans="1:26" ht="15.75" customHeight="1" x14ac:dyDescent="0.25">
      <c r="A79" s="3"/>
      <c r="B79" s="75" t="s">
        <v>111</v>
      </c>
      <c r="C79" s="142">
        <v>20</v>
      </c>
      <c r="D79" s="142">
        <v>25</v>
      </c>
      <c r="E79" s="142">
        <v>30</v>
      </c>
      <c r="F79" s="76" t="s">
        <v>110</v>
      </c>
      <c r="G79" s="136">
        <v>1000</v>
      </c>
      <c r="H79" s="52">
        <v>22</v>
      </c>
      <c r="I79" s="52">
        <v>27</v>
      </c>
      <c r="J79" s="52">
        <v>32</v>
      </c>
      <c r="K79" s="52">
        <v>20</v>
      </c>
      <c r="L79" s="77">
        <v>25</v>
      </c>
      <c r="M79" s="77">
        <v>30</v>
      </c>
      <c r="N79" s="136">
        <f t="shared" si="27"/>
        <v>22</v>
      </c>
      <c r="O79" s="136">
        <f t="shared" si="31"/>
        <v>27</v>
      </c>
      <c r="P79" s="136">
        <f t="shared" si="29"/>
        <v>32</v>
      </c>
      <c r="Q79" s="114">
        <f>N79</f>
        <v>22</v>
      </c>
      <c r="R79" s="114">
        <f t="shared" ref="R79:S79" si="34">O79</f>
        <v>27</v>
      </c>
      <c r="S79" s="114">
        <f t="shared" si="34"/>
        <v>32</v>
      </c>
      <c r="T79" s="116">
        <f t="shared" ref="T79:V80" si="35">Q79*1.5</f>
        <v>33</v>
      </c>
      <c r="U79" s="116">
        <f t="shared" si="35"/>
        <v>40.5</v>
      </c>
      <c r="V79" s="116">
        <f t="shared" si="35"/>
        <v>48</v>
      </c>
      <c r="W79" s="3"/>
      <c r="X79" s="3"/>
      <c r="Y79" s="113"/>
      <c r="Z79" s="113"/>
    </row>
    <row r="80" spans="1:26" ht="18" customHeight="1" x14ac:dyDescent="0.25">
      <c r="A80" s="3"/>
      <c r="B80" s="227" t="s">
        <v>27</v>
      </c>
      <c r="C80" s="241">
        <v>200</v>
      </c>
      <c r="D80" s="241">
        <v>200</v>
      </c>
      <c r="E80" s="241">
        <v>200</v>
      </c>
      <c r="F80" s="42" t="s">
        <v>28</v>
      </c>
      <c r="G80" s="136">
        <v>751</v>
      </c>
      <c r="H80" s="139">
        <v>143</v>
      </c>
      <c r="I80" s="139">
        <v>143</v>
      </c>
      <c r="J80" s="139">
        <v>143</v>
      </c>
      <c r="K80" s="139">
        <v>100</v>
      </c>
      <c r="L80" s="139">
        <v>100</v>
      </c>
      <c r="M80" s="139">
        <v>100</v>
      </c>
      <c r="N80" s="136">
        <f>H80*G80/1000</f>
        <v>107.393</v>
      </c>
      <c r="O80" s="136">
        <f>I80*G80/1000</f>
        <v>107.393</v>
      </c>
      <c r="P80" s="136">
        <f>J80*G80/1000</f>
        <v>107.393</v>
      </c>
      <c r="Q80" s="243">
        <f>SUM(N80:N81)</f>
        <v>108.66800000000001</v>
      </c>
      <c r="R80" s="243">
        <f t="shared" ref="R80:S80" si="36">SUM(O80:O81)</f>
        <v>108.66800000000001</v>
      </c>
      <c r="S80" s="243">
        <f t="shared" si="36"/>
        <v>108.66800000000001</v>
      </c>
      <c r="T80" s="270">
        <f t="shared" si="35"/>
        <v>163.00200000000001</v>
      </c>
      <c r="U80" s="270">
        <f t="shared" si="35"/>
        <v>163.00200000000001</v>
      </c>
      <c r="V80" s="270">
        <f t="shared" si="35"/>
        <v>163.00200000000001</v>
      </c>
      <c r="W80" s="3"/>
      <c r="X80" s="3"/>
      <c r="Y80" s="113"/>
      <c r="Z80" s="113"/>
    </row>
    <row r="81" spans="1:26" x14ac:dyDescent="0.25">
      <c r="A81" s="3"/>
      <c r="B81" s="227"/>
      <c r="C81" s="241"/>
      <c r="D81" s="241"/>
      <c r="E81" s="241"/>
      <c r="F81" s="72" t="s">
        <v>29</v>
      </c>
      <c r="G81" s="136">
        <v>425</v>
      </c>
      <c r="H81" s="49">
        <v>3</v>
      </c>
      <c r="I81" s="49">
        <v>3</v>
      </c>
      <c r="J81" s="49">
        <v>3</v>
      </c>
      <c r="K81" s="49">
        <v>3</v>
      </c>
      <c r="L81" s="49">
        <v>3</v>
      </c>
      <c r="M81" s="49">
        <v>3</v>
      </c>
      <c r="N81" s="136">
        <f>H81*G81/1000</f>
        <v>1.2749999999999999</v>
      </c>
      <c r="O81" s="136">
        <f>I81*G81/1000</f>
        <v>1.2749999999999999</v>
      </c>
      <c r="P81" s="136">
        <f>J81*G81/1000</f>
        <v>1.2749999999999999</v>
      </c>
      <c r="Q81" s="245"/>
      <c r="R81" s="245"/>
      <c r="S81" s="245"/>
      <c r="T81" s="265"/>
      <c r="U81" s="265"/>
      <c r="V81" s="265"/>
      <c r="W81" s="3"/>
      <c r="X81" s="3"/>
      <c r="Y81" s="113"/>
      <c r="Z81" s="113"/>
    </row>
    <row r="82" spans="1:26" ht="30" x14ac:dyDescent="0.25">
      <c r="A82" s="3"/>
      <c r="B82" s="60" t="s">
        <v>98</v>
      </c>
      <c r="C82" s="59">
        <v>30</v>
      </c>
      <c r="D82" s="59">
        <v>50</v>
      </c>
      <c r="E82" s="59">
        <v>50</v>
      </c>
      <c r="F82" s="60" t="s">
        <v>98</v>
      </c>
      <c r="G82" s="139">
        <v>550</v>
      </c>
      <c r="H82" s="49">
        <v>30</v>
      </c>
      <c r="I82" s="49">
        <v>50</v>
      </c>
      <c r="J82" s="49">
        <v>50</v>
      </c>
      <c r="K82" s="49">
        <v>30</v>
      </c>
      <c r="L82" s="49">
        <v>50</v>
      </c>
      <c r="M82" s="49">
        <v>50</v>
      </c>
      <c r="N82" s="136">
        <f t="shared" si="27"/>
        <v>16.5</v>
      </c>
      <c r="O82" s="136">
        <f>I82*G82/1000</f>
        <v>27.5</v>
      </c>
      <c r="P82" s="136">
        <f t="shared" si="29"/>
        <v>27.5</v>
      </c>
      <c r="Q82" s="114">
        <f>SUM(N82)</f>
        <v>16.5</v>
      </c>
      <c r="R82" s="114">
        <f t="shared" ref="R82:S82" si="37">SUM(O82)</f>
        <v>27.5</v>
      </c>
      <c r="S82" s="114">
        <f t="shared" si="37"/>
        <v>27.5</v>
      </c>
      <c r="T82" s="116">
        <f>Q82*1.5</f>
        <v>24.75</v>
      </c>
      <c r="U82" s="116">
        <f>R82*1.5</f>
        <v>41.25</v>
      </c>
      <c r="V82" s="121">
        <f>S82*1.5</f>
        <v>41.25</v>
      </c>
      <c r="W82" s="3"/>
      <c r="X82" s="3"/>
      <c r="Y82" s="113"/>
      <c r="Z82" s="113"/>
    </row>
    <row r="83" spans="1:26" ht="15.75" thickBot="1" x14ac:dyDescent="0.3">
      <c r="A83" s="234"/>
      <c r="B83" s="234"/>
      <c r="C83" s="234"/>
      <c r="D83" s="234"/>
      <c r="E83" s="234"/>
      <c r="F83" s="234"/>
      <c r="G83" s="234"/>
      <c r="H83" s="234"/>
      <c r="I83" s="234"/>
      <c r="J83" s="234"/>
      <c r="K83" s="234"/>
      <c r="L83" s="234"/>
      <c r="M83" s="234"/>
      <c r="N83" s="234"/>
      <c r="O83" s="234"/>
      <c r="P83" s="235"/>
      <c r="Q83" s="83">
        <f t="shared" ref="Q83:V83" si="38">SUM(Q65:Q82)</f>
        <v>469.92249999999996</v>
      </c>
      <c r="R83" s="84">
        <f t="shared" si="38"/>
        <v>574.125</v>
      </c>
      <c r="S83" s="84">
        <f t="shared" si="38"/>
        <v>572.68049999999994</v>
      </c>
      <c r="T83" s="84">
        <f t="shared" si="38"/>
        <v>704.88374999999996</v>
      </c>
      <c r="U83" s="84">
        <f t="shared" si="38"/>
        <v>861.1875</v>
      </c>
      <c r="V83" s="85">
        <f t="shared" si="38"/>
        <v>859.02075000000013</v>
      </c>
      <c r="W83" s="3"/>
      <c r="X83" s="3"/>
      <c r="Y83" s="113"/>
      <c r="Z83" s="113"/>
    </row>
    <row r="84" spans="1:26" ht="15.75" thickBot="1" x14ac:dyDescent="0.3">
      <c r="A84" s="3"/>
      <c r="B84" s="242" t="s">
        <v>36</v>
      </c>
      <c r="C84" s="242"/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42"/>
      <c r="O84" s="242"/>
      <c r="P84" s="242"/>
      <c r="Q84" s="45"/>
      <c r="R84" s="45"/>
      <c r="S84" s="45"/>
      <c r="T84" s="3"/>
      <c r="U84" s="3"/>
      <c r="V84" s="3"/>
      <c r="W84" s="3"/>
      <c r="X84" s="3"/>
      <c r="Y84" s="113"/>
      <c r="Z84" s="113"/>
    </row>
    <row r="85" spans="1:26" ht="15" customHeight="1" x14ac:dyDescent="0.25">
      <c r="A85" s="3"/>
      <c r="B85" s="227" t="s">
        <v>122</v>
      </c>
      <c r="C85" s="239">
        <v>70</v>
      </c>
      <c r="D85" s="239">
        <v>90</v>
      </c>
      <c r="E85" s="239">
        <v>100</v>
      </c>
      <c r="F85" s="64" t="s">
        <v>51</v>
      </c>
      <c r="G85" s="136">
        <v>212</v>
      </c>
      <c r="H85" s="49">
        <v>49</v>
      </c>
      <c r="I85" s="49">
        <v>63</v>
      </c>
      <c r="J85" s="49">
        <v>70</v>
      </c>
      <c r="K85" s="49">
        <v>35</v>
      </c>
      <c r="L85" s="49">
        <v>45</v>
      </c>
      <c r="M85" s="49">
        <v>50</v>
      </c>
      <c r="N85" s="136">
        <f t="shared" ref="N85:N110" si="39">H85*G85/1000</f>
        <v>10.388</v>
      </c>
      <c r="O85" s="136">
        <f t="shared" ref="O85:O110" si="40">I85*G85/1000</f>
        <v>13.356</v>
      </c>
      <c r="P85" s="136">
        <f t="shared" ref="P85:P107" si="41">J85*G85/1000</f>
        <v>14.84</v>
      </c>
      <c r="Q85" s="262">
        <f>SUM(N85:N89)</f>
        <v>45.942000000000007</v>
      </c>
      <c r="R85" s="262">
        <f t="shared" ref="R85:S85" si="42">SUM(O85:O89)</f>
        <v>58.557500000000005</v>
      </c>
      <c r="S85" s="262">
        <f t="shared" si="42"/>
        <v>65.063000000000002</v>
      </c>
      <c r="T85" s="263">
        <f>Q85*1.5</f>
        <v>68.913000000000011</v>
      </c>
      <c r="U85" s="263">
        <f>R85*1.5</f>
        <v>87.836250000000007</v>
      </c>
      <c r="V85" s="266">
        <f>S85*1.5</f>
        <v>97.594500000000011</v>
      </c>
      <c r="W85" s="3"/>
      <c r="X85" s="3"/>
      <c r="Y85" s="113"/>
      <c r="Z85" s="113"/>
    </row>
    <row r="86" spans="1:26" ht="15.75" customHeight="1" x14ac:dyDescent="0.25">
      <c r="A86" s="3"/>
      <c r="B86" s="227"/>
      <c r="C86" s="239"/>
      <c r="D86" s="239"/>
      <c r="E86" s="239"/>
      <c r="F86" s="81" t="s">
        <v>26</v>
      </c>
      <c r="G86" s="137">
        <v>219</v>
      </c>
      <c r="H86" s="139">
        <v>21</v>
      </c>
      <c r="I86" s="139">
        <v>27</v>
      </c>
      <c r="J86" s="52">
        <v>30</v>
      </c>
      <c r="K86" s="139">
        <v>16</v>
      </c>
      <c r="L86" s="139">
        <v>21</v>
      </c>
      <c r="M86" s="52">
        <v>23</v>
      </c>
      <c r="N86" s="136">
        <f>H86*G88/1000</f>
        <v>16.611000000000001</v>
      </c>
      <c r="O86" s="136">
        <f>I86*G88/1000</f>
        <v>21.356999999999999</v>
      </c>
      <c r="P86" s="136">
        <f>J86*G88/1000</f>
        <v>23.73</v>
      </c>
      <c r="Q86" s="244"/>
      <c r="R86" s="244"/>
      <c r="S86" s="244"/>
      <c r="T86" s="264"/>
      <c r="U86" s="264"/>
      <c r="V86" s="267"/>
      <c r="W86" s="3"/>
      <c r="X86" s="3"/>
      <c r="Y86" s="113"/>
      <c r="Z86" s="113"/>
    </row>
    <row r="87" spans="1:26" ht="15.75" customHeight="1" x14ac:dyDescent="0.25">
      <c r="A87" s="3"/>
      <c r="B87" s="227"/>
      <c r="C87" s="239"/>
      <c r="D87" s="239"/>
      <c r="E87" s="239"/>
      <c r="F87" s="42" t="s">
        <v>28</v>
      </c>
      <c r="G87" s="136">
        <v>751</v>
      </c>
      <c r="H87" s="139">
        <v>21</v>
      </c>
      <c r="I87" s="139">
        <v>27</v>
      </c>
      <c r="J87" s="52">
        <v>30</v>
      </c>
      <c r="K87" s="139">
        <v>15</v>
      </c>
      <c r="L87" s="139">
        <v>19</v>
      </c>
      <c r="M87" s="52">
        <v>21</v>
      </c>
      <c r="N87" s="136">
        <f t="shared" si="39"/>
        <v>15.771000000000001</v>
      </c>
      <c r="O87" s="136">
        <f t="shared" si="40"/>
        <v>20.277000000000001</v>
      </c>
      <c r="P87" s="136">
        <f t="shared" si="41"/>
        <v>22.53</v>
      </c>
      <c r="Q87" s="244"/>
      <c r="R87" s="244"/>
      <c r="S87" s="244"/>
      <c r="T87" s="264"/>
      <c r="U87" s="264"/>
      <c r="V87" s="267"/>
      <c r="W87" s="3"/>
      <c r="X87" s="3"/>
      <c r="Y87" s="113"/>
      <c r="Z87" s="113"/>
    </row>
    <row r="88" spans="1:26" ht="15.75" customHeight="1" x14ac:dyDescent="0.25">
      <c r="A88" s="3"/>
      <c r="B88" s="227"/>
      <c r="C88" s="239"/>
      <c r="D88" s="239"/>
      <c r="E88" s="239"/>
      <c r="F88" s="42" t="s">
        <v>12</v>
      </c>
      <c r="G88" s="136">
        <v>791</v>
      </c>
      <c r="H88" s="52">
        <v>4</v>
      </c>
      <c r="I88" s="52">
        <v>4.5</v>
      </c>
      <c r="J88" s="52">
        <v>5</v>
      </c>
      <c r="K88" s="52">
        <v>4</v>
      </c>
      <c r="L88" s="52">
        <v>4.5</v>
      </c>
      <c r="M88" s="52">
        <v>5</v>
      </c>
      <c r="N88" s="136">
        <f t="shared" si="39"/>
        <v>3.1640000000000001</v>
      </c>
      <c r="O88" s="136">
        <f t="shared" si="40"/>
        <v>3.5594999999999999</v>
      </c>
      <c r="P88" s="136">
        <f t="shared" si="41"/>
        <v>3.9550000000000001</v>
      </c>
      <c r="Q88" s="244"/>
      <c r="R88" s="244"/>
      <c r="S88" s="244"/>
      <c r="T88" s="264"/>
      <c r="U88" s="264"/>
      <c r="V88" s="267"/>
      <c r="W88" s="3"/>
      <c r="X88" s="3"/>
      <c r="Y88" s="113"/>
      <c r="Z88" s="113"/>
    </row>
    <row r="89" spans="1:26" ht="15.75" x14ac:dyDescent="0.25">
      <c r="A89" s="3"/>
      <c r="B89" s="227"/>
      <c r="C89" s="239"/>
      <c r="D89" s="239"/>
      <c r="E89" s="239"/>
      <c r="F89" s="43" t="s">
        <v>19</v>
      </c>
      <c r="G89" s="136">
        <v>80</v>
      </c>
      <c r="H89" s="52">
        <v>0.1</v>
      </c>
      <c r="I89" s="52">
        <v>0.1</v>
      </c>
      <c r="J89" s="52">
        <v>0.1</v>
      </c>
      <c r="K89" s="52">
        <v>0.1</v>
      </c>
      <c r="L89" s="52">
        <v>0.1</v>
      </c>
      <c r="M89" s="52">
        <v>0.1</v>
      </c>
      <c r="N89" s="136">
        <f t="shared" si="39"/>
        <v>8.0000000000000002E-3</v>
      </c>
      <c r="O89" s="136">
        <f t="shared" si="40"/>
        <v>8.0000000000000002E-3</v>
      </c>
      <c r="P89" s="136">
        <f t="shared" si="41"/>
        <v>8.0000000000000002E-3</v>
      </c>
      <c r="Q89" s="245"/>
      <c r="R89" s="245"/>
      <c r="S89" s="245"/>
      <c r="T89" s="265"/>
      <c r="U89" s="265"/>
      <c r="V89" s="268"/>
      <c r="W89" s="3"/>
      <c r="X89" s="3"/>
      <c r="Y89" s="113"/>
      <c r="Z89" s="113"/>
    </row>
    <row r="90" spans="1:26" x14ac:dyDescent="0.25">
      <c r="A90" s="3"/>
      <c r="B90" s="227" t="s">
        <v>105</v>
      </c>
      <c r="C90" s="228" t="s">
        <v>37</v>
      </c>
      <c r="D90" s="228" t="s">
        <v>39</v>
      </c>
      <c r="E90" s="228" t="s">
        <v>101</v>
      </c>
      <c r="F90" s="72" t="s">
        <v>137</v>
      </c>
      <c r="G90" s="136">
        <v>5650</v>
      </c>
      <c r="H90" s="49">
        <v>50</v>
      </c>
      <c r="I90" s="49">
        <v>65</v>
      </c>
      <c r="J90" s="49">
        <v>80</v>
      </c>
      <c r="K90" s="49">
        <v>47</v>
      </c>
      <c r="L90" s="49">
        <v>58</v>
      </c>
      <c r="M90" s="49">
        <v>69</v>
      </c>
      <c r="N90" s="136">
        <f t="shared" si="39"/>
        <v>282.5</v>
      </c>
      <c r="O90" s="136">
        <f t="shared" si="40"/>
        <v>367.25</v>
      </c>
      <c r="P90" s="136">
        <f t="shared" si="41"/>
        <v>452</v>
      </c>
      <c r="Q90" s="243">
        <f>SUM(N90:N96)</f>
        <v>308.37100000000004</v>
      </c>
      <c r="R90" s="243">
        <f>SUM(O90:O96)</f>
        <v>399.72099999999995</v>
      </c>
      <c r="S90" s="243">
        <f>SUM(P90:P96)</f>
        <v>491.13599999999997</v>
      </c>
      <c r="T90" s="270">
        <f>Q90*1.5</f>
        <v>462.55650000000003</v>
      </c>
      <c r="U90" s="270">
        <f>R90*1.5</f>
        <v>599.58149999999989</v>
      </c>
      <c r="V90" s="270">
        <f>S90*1.5</f>
        <v>736.70399999999995</v>
      </c>
      <c r="W90" s="3"/>
      <c r="X90" s="3"/>
      <c r="Y90" s="113"/>
      <c r="Z90" s="113"/>
    </row>
    <row r="91" spans="1:26" x14ac:dyDescent="0.25">
      <c r="A91" s="3"/>
      <c r="B91" s="227"/>
      <c r="C91" s="228"/>
      <c r="D91" s="228"/>
      <c r="E91" s="228"/>
      <c r="F91" s="42" t="s">
        <v>31</v>
      </c>
      <c r="G91" s="136">
        <v>276</v>
      </c>
      <c r="H91" s="49">
        <v>53</v>
      </c>
      <c r="I91" s="49">
        <v>66</v>
      </c>
      <c r="J91" s="49">
        <v>80</v>
      </c>
      <c r="K91" s="49">
        <v>40</v>
      </c>
      <c r="L91" s="49">
        <v>50</v>
      </c>
      <c r="M91" s="49">
        <v>60</v>
      </c>
      <c r="N91" s="136">
        <f t="shared" si="39"/>
        <v>14.628</v>
      </c>
      <c r="O91" s="136">
        <f t="shared" si="40"/>
        <v>18.216000000000001</v>
      </c>
      <c r="P91" s="136">
        <f t="shared" si="41"/>
        <v>22.08</v>
      </c>
      <c r="Q91" s="244"/>
      <c r="R91" s="244"/>
      <c r="S91" s="244"/>
      <c r="T91" s="264"/>
      <c r="U91" s="264"/>
      <c r="V91" s="264"/>
      <c r="W91" s="3"/>
      <c r="X91" s="3"/>
      <c r="Y91" s="113"/>
      <c r="Z91" s="113"/>
    </row>
    <row r="92" spans="1:26" x14ac:dyDescent="0.25">
      <c r="A92" s="3"/>
      <c r="B92" s="227"/>
      <c r="C92" s="228"/>
      <c r="D92" s="228"/>
      <c r="E92" s="228"/>
      <c r="F92" s="66" t="s">
        <v>48</v>
      </c>
      <c r="G92" s="136">
        <v>289</v>
      </c>
      <c r="H92" s="49">
        <v>16</v>
      </c>
      <c r="I92" s="49">
        <v>20</v>
      </c>
      <c r="J92" s="49">
        <v>24</v>
      </c>
      <c r="K92" s="49">
        <v>16</v>
      </c>
      <c r="L92" s="49">
        <v>20</v>
      </c>
      <c r="M92" s="49">
        <v>24</v>
      </c>
      <c r="N92" s="136">
        <f t="shared" si="39"/>
        <v>4.6239999999999997</v>
      </c>
      <c r="O92" s="136">
        <f t="shared" si="40"/>
        <v>5.78</v>
      </c>
      <c r="P92" s="136">
        <f t="shared" si="41"/>
        <v>6.9359999999999999</v>
      </c>
      <c r="Q92" s="244"/>
      <c r="R92" s="244"/>
      <c r="S92" s="244"/>
      <c r="T92" s="264"/>
      <c r="U92" s="264"/>
      <c r="V92" s="264"/>
      <c r="W92" s="3"/>
      <c r="X92" s="3"/>
      <c r="Y92" s="113"/>
      <c r="Z92" s="113"/>
    </row>
    <row r="93" spans="1:26" ht="18.75" customHeight="1" x14ac:dyDescent="0.25">
      <c r="A93" s="3"/>
      <c r="B93" s="227"/>
      <c r="C93" s="228"/>
      <c r="D93" s="228"/>
      <c r="E93" s="228"/>
      <c r="F93" s="42" t="s">
        <v>10</v>
      </c>
      <c r="G93" s="136">
        <v>219</v>
      </c>
      <c r="H93" s="49">
        <v>10</v>
      </c>
      <c r="I93" s="49">
        <v>13</v>
      </c>
      <c r="J93" s="49">
        <v>15</v>
      </c>
      <c r="K93" s="49">
        <v>8</v>
      </c>
      <c r="L93" s="49">
        <v>10</v>
      </c>
      <c r="M93" s="49">
        <v>12</v>
      </c>
      <c r="N93" s="136">
        <f t="shared" si="39"/>
        <v>2.19</v>
      </c>
      <c r="O93" s="136">
        <f t="shared" si="40"/>
        <v>2.847</v>
      </c>
      <c r="P93" s="136">
        <f t="shared" si="41"/>
        <v>3.2850000000000001</v>
      </c>
      <c r="Q93" s="244"/>
      <c r="R93" s="244"/>
      <c r="S93" s="244"/>
      <c r="T93" s="264"/>
      <c r="U93" s="264"/>
      <c r="V93" s="264"/>
      <c r="W93" s="3"/>
      <c r="X93" s="3"/>
      <c r="Y93" s="113"/>
      <c r="Z93" s="113"/>
    </row>
    <row r="94" spans="1:26" ht="18.75" customHeight="1" x14ac:dyDescent="0.25">
      <c r="A94" s="3"/>
      <c r="B94" s="227"/>
      <c r="C94" s="228"/>
      <c r="D94" s="228"/>
      <c r="E94" s="228"/>
      <c r="F94" s="42" t="s">
        <v>11</v>
      </c>
      <c r="G94" s="136">
        <v>204</v>
      </c>
      <c r="H94" s="49">
        <v>10</v>
      </c>
      <c r="I94" s="49">
        <v>12</v>
      </c>
      <c r="J94" s="49">
        <v>14</v>
      </c>
      <c r="K94" s="49">
        <v>8</v>
      </c>
      <c r="L94" s="49">
        <v>10</v>
      </c>
      <c r="M94" s="49">
        <v>12</v>
      </c>
      <c r="N94" s="136">
        <f t="shared" si="39"/>
        <v>2.04</v>
      </c>
      <c r="O94" s="136">
        <f t="shared" si="40"/>
        <v>2.448</v>
      </c>
      <c r="P94" s="136">
        <f t="shared" si="41"/>
        <v>2.8559999999999999</v>
      </c>
      <c r="Q94" s="244"/>
      <c r="R94" s="244"/>
      <c r="S94" s="244"/>
      <c r="T94" s="264"/>
      <c r="U94" s="264"/>
      <c r="V94" s="264"/>
      <c r="W94" s="3"/>
      <c r="X94" s="3"/>
      <c r="Y94" s="113"/>
      <c r="Z94" s="113"/>
    </row>
    <row r="95" spans="1:26" ht="18.75" customHeight="1" x14ac:dyDescent="0.25">
      <c r="A95" s="3"/>
      <c r="B95" s="227"/>
      <c r="C95" s="228"/>
      <c r="D95" s="228"/>
      <c r="E95" s="228"/>
      <c r="F95" s="42" t="s">
        <v>12</v>
      </c>
      <c r="G95" s="136">
        <v>791</v>
      </c>
      <c r="H95" s="49">
        <v>3</v>
      </c>
      <c r="I95" s="49">
        <v>4</v>
      </c>
      <c r="J95" s="49">
        <v>5</v>
      </c>
      <c r="K95" s="49">
        <v>5</v>
      </c>
      <c r="L95" s="49">
        <v>5</v>
      </c>
      <c r="M95" s="49">
        <v>7</v>
      </c>
      <c r="N95" s="136">
        <f t="shared" si="39"/>
        <v>2.3730000000000002</v>
      </c>
      <c r="O95" s="136">
        <f t="shared" si="40"/>
        <v>3.1640000000000001</v>
      </c>
      <c r="P95" s="136">
        <f t="shared" si="41"/>
        <v>3.9550000000000001</v>
      </c>
      <c r="Q95" s="244"/>
      <c r="R95" s="244"/>
      <c r="S95" s="244"/>
      <c r="T95" s="264"/>
      <c r="U95" s="264"/>
      <c r="V95" s="264"/>
      <c r="W95" s="3"/>
      <c r="X95" s="3"/>
      <c r="Y95" s="113"/>
      <c r="Z95" s="113"/>
    </row>
    <row r="96" spans="1:26" ht="15.75" x14ac:dyDescent="0.25">
      <c r="A96" s="3"/>
      <c r="B96" s="227"/>
      <c r="C96" s="228"/>
      <c r="D96" s="228"/>
      <c r="E96" s="228"/>
      <c r="F96" s="43" t="s">
        <v>19</v>
      </c>
      <c r="G96" s="136">
        <v>80</v>
      </c>
      <c r="H96" s="52">
        <v>0.2</v>
      </c>
      <c r="I96" s="52">
        <v>0.2</v>
      </c>
      <c r="J96" s="52">
        <v>0.3</v>
      </c>
      <c r="K96" s="52">
        <v>0.2</v>
      </c>
      <c r="L96" s="52">
        <v>0.2</v>
      </c>
      <c r="M96" s="52">
        <v>0.3</v>
      </c>
      <c r="N96" s="136">
        <f t="shared" si="39"/>
        <v>1.6E-2</v>
      </c>
      <c r="O96" s="136">
        <f t="shared" si="40"/>
        <v>1.6E-2</v>
      </c>
      <c r="P96" s="136">
        <f t="shared" si="41"/>
        <v>2.4E-2</v>
      </c>
      <c r="Q96" s="244"/>
      <c r="R96" s="244"/>
      <c r="S96" s="244"/>
      <c r="T96" s="264"/>
      <c r="U96" s="264"/>
      <c r="V96" s="264"/>
      <c r="W96" s="3"/>
      <c r="X96" s="3"/>
      <c r="Y96" s="113"/>
      <c r="Z96" s="113"/>
    </row>
    <row r="97" spans="1:26" ht="30" x14ac:dyDescent="0.25">
      <c r="A97" s="3"/>
      <c r="B97" s="227" t="s">
        <v>123</v>
      </c>
      <c r="C97" s="239">
        <v>50</v>
      </c>
      <c r="D97" s="239">
        <v>50</v>
      </c>
      <c r="E97" s="239">
        <v>50</v>
      </c>
      <c r="F97" s="143" t="s">
        <v>113</v>
      </c>
      <c r="G97" s="136">
        <v>412</v>
      </c>
      <c r="H97" s="49">
        <v>30</v>
      </c>
      <c r="I97" s="49">
        <v>30</v>
      </c>
      <c r="J97" s="49">
        <v>30</v>
      </c>
      <c r="K97" s="49">
        <v>30</v>
      </c>
      <c r="L97" s="49">
        <v>30</v>
      </c>
      <c r="M97" s="49">
        <v>30</v>
      </c>
      <c r="N97" s="136">
        <f t="shared" si="39"/>
        <v>12.36</v>
      </c>
      <c r="O97" s="136">
        <f t="shared" si="40"/>
        <v>12.36</v>
      </c>
      <c r="P97" s="136">
        <f t="shared" si="41"/>
        <v>12.36</v>
      </c>
      <c r="Q97" s="243">
        <f>SUM(N97:N107)</f>
        <v>64.385499999999993</v>
      </c>
      <c r="R97" s="243">
        <f>SUM(O97:O107)</f>
        <v>64.385499999999993</v>
      </c>
      <c r="S97" s="243">
        <f>SUM(P97:P107)</f>
        <v>64.385499999999993</v>
      </c>
      <c r="T97" s="270">
        <f>Q97*1.5</f>
        <v>96.578249999999997</v>
      </c>
      <c r="U97" s="270">
        <f>R97*1.5</f>
        <v>96.578249999999997</v>
      </c>
      <c r="V97" s="270">
        <f>S97*1.5</f>
        <v>96.578249999999997</v>
      </c>
      <c r="W97" s="3"/>
      <c r="X97" s="3"/>
      <c r="Y97" s="113"/>
      <c r="Z97" s="113"/>
    </row>
    <row r="98" spans="1:26" ht="30" x14ac:dyDescent="0.25">
      <c r="A98" s="3"/>
      <c r="B98" s="227"/>
      <c r="C98" s="239"/>
      <c r="D98" s="239"/>
      <c r="E98" s="239"/>
      <c r="F98" s="143" t="s">
        <v>114</v>
      </c>
      <c r="G98" s="136">
        <v>412</v>
      </c>
      <c r="H98" s="49">
        <v>2</v>
      </c>
      <c r="I98" s="49">
        <v>2</v>
      </c>
      <c r="J98" s="49">
        <v>2</v>
      </c>
      <c r="K98" s="49">
        <v>2</v>
      </c>
      <c r="L98" s="49">
        <v>2</v>
      </c>
      <c r="M98" s="49">
        <v>2</v>
      </c>
      <c r="N98" s="136">
        <f t="shared" si="39"/>
        <v>0.82399999999999995</v>
      </c>
      <c r="O98" s="136">
        <f t="shared" si="40"/>
        <v>0.82399999999999995</v>
      </c>
      <c r="P98" s="136">
        <f t="shared" si="41"/>
        <v>0.82399999999999995</v>
      </c>
      <c r="Q98" s="244"/>
      <c r="R98" s="244"/>
      <c r="S98" s="244"/>
      <c r="T98" s="264"/>
      <c r="U98" s="264"/>
      <c r="V98" s="264"/>
      <c r="W98" s="3"/>
      <c r="X98" s="3"/>
      <c r="Y98" s="113"/>
      <c r="Z98" s="113"/>
    </row>
    <row r="99" spans="1:26" x14ac:dyDescent="0.25">
      <c r="A99" s="3"/>
      <c r="B99" s="227"/>
      <c r="C99" s="239"/>
      <c r="D99" s="239"/>
      <c r="E99" s="239"/>
      <c r="F99" s="143" t="s">
        <v>29</v>
      </c>
      <c r="G99" s="136">
        <v>425</v>
      </c>
      <c r="H99" s="49">
        <v>4</v>
      </c>
      <c r="I99" s="49">
        <v>4</v>
      </c>
      <c r="J99" s="49">
        <v>4</v>
      </c>
      <c r="K99" s="49">
        <v>4</v>
      </c>
      <c r="L99" s="49">
        <v>4</v>
      </c>
      <c r="M99" s="49">
        <v>4</v>
      </c>
      <c r="N99" s="136">
        <f t="shared" si="39"/>
        <v>1.7</v>
      </c>
      <c r="O99" s="136">
        <f t="shared" si="40"/>
        <v>1.7</v>
      </c>
      <c r="P99" s="136">
        <f t="shared" si="41"/>
        <v>1.7</v>
      </c>
      <c r="Q99" s="244"/>
      <c r="R99" s="244"/>
      <c r="S99" s="244"/>
      <c r="T99" s="264"/>
      <c r="U99" s="264"/>
      <c r="V99" s="264"/>
      <c r="W99" s="3"/>
      <c r="X99" s="3"/>
      <c r="Y99" s="113"/>
      <c r="Z99" s="113"/>
    </row>
    <row r="100" spans="1:26" x14ac:dyDescent="0.25">
      <c r="A100" s="3"/>
      <c r="B100" s="227"/>
      <c r="C100" s="239"/>
      <c r="D100" s="239"/>
      <c r="E100" s="239"/>
      <c r="F100" s="143" t="s">
        <v>115</v>
      </c>
      <c r="G100" s="136">
        <v>4560</v>
      </c>
      <c r="H100" s="49">
        <v>1</v>
      </c>
      <c r="I100" s="49">
        <v>1</v>
      </c>
      <c r="J100" s="49">
        <v>1</v>
      </c>
      <c r="K100" s="49">
        <v>1</v>
      </c>
      <c r="L100" s="49">
        <v>1</v>
      </c>
      <c r="M100" s="49">
        <v>1</v>
      </c>
      <c r="N100" s="136">
        <f t="shared" si="39"/>
        <v>4.5599999999999996</v>
      </c>
      <c r="O100" s="136">
        <f t="shared" si="40"/>
        <v>4.5599999999999996</v>
      </c>
      <c r="P100" s="136">
        <f t="shared" si="41"/>
        <v>4.5599999999999996</v>
      </c>
      <c r="Q100" s="244"/>
      <c r="R100" s="244"/>
      <c r="S100" s="244"/>
      <c r="T100" s="264"/>
      <c r="U100" s="264"/>
      <c r="V100" s="264"/>
      <c r="W100" s="3"/>
      <c r="X100" s="3"/>
      <c r="Y100" s="113"/>
      <c r="Z100" s="113"/>
    </row>
    <row r="101" spans="1:26" x14ac:dyDescent="0.25">
      <c r="A101" s="3"/>
      <c r="B101" s="227"/>
      <c r="C101" s="239"/>
      <c r="D101" s="239"/>
      <c r="E101" s="239"/>
      <c r="F101" s="143" t="s">
        <v>119</v>
      </c>
      <c r="G101" s="136">
        <v>517</v>
      </c>
      <c r="H101" s="49">
        <v>5</v>
      </c>
      <c r="I101" s="49">
        <v>5</v>
      </c>
      <c r="J101" s="49">
        <v>5</v>
      </c>
      <c r="K101" s="49">
        <v>5</v>
      </c>
      <c r="L101" s="49">
        <v>5</v>
      </c>
      <c r="M101" s="49">
        <v>5</v>
      </c>
      <c r="N101" s="136">
        <f t="shared" si="39"/>
        <v>2.585</v>
      </c>
      <c r="O101" s="136">
        <f t="shared" si="40"/>
        <v>2.585</v>
      </c>
      <c r="P101" s="136">
        <f t="shared" si="41"/>
        <v>2.585</v>
      </c>
      <c r="Q101" s="244"/>
      <c r="R101" s="244"/>
      <c r="S101" s="244"/>
      <c r="T101" s="264"/>
      <c r="U101" s="264"/>
      <c r="V101" s="264"/>
      <c r="W101" s="3"/>
      <c r="X101" s="3"/>
      <c r="Y101" s="113"/>
      <c r="Z101" s="113"/>
    </row>
    <row r="102" spans="1:26" x14ac:dyDescent="0.25">
      <c r="A102" s="3"/>
      <c r="B102" s="227"/>
      <c r="C102" s="239"/>
      <c r="D102" s="239"/>
      <c r="E102" s="239"/>
      <c r="F102" s="143" t="s">
        <v>52</v>
      </c>
      <c r="G102" s="136">
        <v>417</v>
      </c>
      <c r="H102" s="49">
        <v>9</v>
      </c>
      <c r="I102" s="49">
        <v>9</v>
      </c>
      <c r="J102" s="49">
        <v>9</v>
      </c>
      <c r="K102" s="49">
        <v>9</v>
      </c>
      <c r="L102" s="49">
        <v>9</v>
      </c>
      <c r="M102" s="49">
        <v>9</v>
      </c>
      <c r="N102" s="136">
        <f t="shared" si="39"/>
        <v>3.7530000000000001</v>
      </c>
      <c r="O102" s="136">
        <f t="shared" si="40"/>
        <v>3.7530000000000001</v>
      </c>
      <c r="P102" s="136">
        <f t="shared" si="41"/>
        <v>3.7530000000000001</v>
      </c>
      <c r="Q102" s="244"/>
      <c r="R102" s="244"/>
      <c r="S102" s="244"/>
      <c r="T102" s="264"/>
      <c r="U102" s="264"/>
      <c r="V102" s="264"/>
      <c r="W102" s="3"/>
      <c r="X102" s="3"/>
      <c r="Y102" s="113"/>
      <c r="Z102" s="113"/>
    </row>
    <row r="103" spans="1:26" x14ac:dyDescent="0.25">
      <c r="A103" s="3"/>
      <c r="B103" s="227"/>
      <c r="C103" s="239"/>
      <c r="D103" s="239"/>
      <c r="E103" s="239"/>
      <c r="F103" s="143" t="s">
        <v>124</v>
      </c>
      <c r="G103" s="136">
        <v>2462</v>
      </c>
      <c r="H103" s="49">
        <v>13</v>
      </c>
      <c r="I103" s="49">
        <v>13</v>
      </c>
      <c r="J103" s="49">
        <v>13</v>
      </c>
      <c r="K103" s="49">
        <v>13</v>
      </c>
      <c r="L103" s="49">
        <v>13</v>
      </c>
      <c r="M103" s="49">
        <v>13</v>
      </c>
      <c r="N103" s="136">
        <f t="shared" si="39"/>
        <v>32.006</v>
      </c>
      <c r="O103" s="136">
        <f t="shared" si="40"/>
        <v>32.006</v>
      </c>
      <c r="P103" s="136">
        <f t="shared" si="41"/>
        <v>32.006</v>
      </c>
      <c r="Q103" s="244"/>
      <c r="R103" s="244"/>
      <c r="S103" s="244"/>
      <c r="T103" s="264"/>
      <c r="U103" s="264"/>
      <c r="V103" s="264"/>
      <c r="W103" s="3"/>
      <c r="X103" s="3"/>
      <c r="Y103" s="113"/>
      <c r="Z103" s="113"/>
    </row>
    <row r="104" spans="1:26" x14ac:dyDescent="0.25">
      <c r="A104" s="3"/>
      <c r="B104" s="227"/>
      <c r="C104" s="239"/>
      <c r="D104" s="239"/>
      <c r="E104" s="239"/>
      <c r="F104" s="143" t="s">
        <v>116</v>
      </c>
      <c r="G104" s="136">
        <v>5895</v>
      </c>
      <c r="H104" s="49">
        <v>1</v>
      </c>
      <c r="I104" s="49">
        <v>1</v>
      </c>
      <c r="J104" s="49">
        <v>1</v>
      </c>
      <c r="K104" s="49">
        <v>1</v>
      </c>
      <c r="L104" s="49">
        <v>1</v>
      </c>
      <c r="M104" s="49">
        <v>1</v>
      </c>
      <c r="N104" s="136">
        <f t="shared" si="39"/>
        <v>5.8949999999999996</v>
      </c>
      <c r="O104" s="136">
        <f t="shared" si="40"/>
        <v>5.8949999999999996</v>
      </c>
      <c r="P104" s="136">
        <f t="shared" si="41"/>
        <v>5.8949999999999996</v>
      </c>
      <c r="Q104" s="244"/>
      <c r="R104" s="244"/>
      <c r="S104" s="244"/>
      <c r="T104" s="264"/>
      <c r="U104" s="264"/>
      <c r="V104" s="264"/>
      <c r="W104" s="3"/>
      <c r="X104" s="3"/>
      <c r="Y104" s="113"/>
      <c r="Z104" s="113"/>
    </row>
    <row r="105" spans="1:26" x14ac:dyDescent="0.25">
      <c r="A105" s="3"/>
      <c r="B105" s="227"/>
      <c r="C105" s="239"/>
      <c r="D105" s="239"/>
      <c r="E105" s="239"/>
      <c r="F105" s="143" t="s">
        <v>117</v>
      </c>
      <c r="G105" s="136">
        <v>80</v>
      </c>
      <c r="H105" s="52">
        <v>0.2</v>
      </c>
      <c r="I105" s="52">
        <v>0.2</v>
      </c>
      <c r="J105" s="52">
        <v>0.2</v>
      </c>
      <c r="K105" s="52">
        <v>0.2</v>
      </c>
      <c r="L105" s="52">
        <v>0.2</v>
      </c>
      <c r="M105" s="52">
        <v>0.2</v>
      </c>
      <c r="N105" s="136">
        <f t="shared" si="39"/>
        <v>1.6E-2</v>
      </c>
      <c r="O105" s="136">
        <f t="shared" si="40"/>
        <v>1.6E-2</v>
      </c>
      <c r="P105" s="136">
        <f t="shared" si="41"/>
        <v>1.6E-2</v>
      </c>
      <c r="Q105" s="244"/>
      <c r="R105" s="244"/>
      <c r="S105" s="244"/>
      <c r="T105" s="264"/>
      <c r="U105" s="264"/>
      <c r="V105" s="264"/>
      <c r="W105" s="3"/>
      <c r="X105" s="3"/>
      <c r="Y105" s="113"/>
      <c r="Z105" s="113"/>
    </row>
    <row r="106" spans="1:26" x14ac:dyDescent="0.25">
      <c r="A106" s="3"/>
      <c r="B106" s="227"/>
      <c r="C106" s="239"/>
      <c r="D106" s="239"/>
      <c r="E106" s="239"/>
      <c r="F106" s="143" t="s">
        <v>118</v>
      </c>
      <c r="G106" s="136">
        <v>5650</v>
      </c>
      <c r="H106" s="136">
        <v>0.03</v>
      </c>
      <c r="I106" s="136">
        <v>0.03</v>
      </c>
      <c r="J106" s="136">
        <v>0.03</v>
      </c>
      <c r="K106" s="136">
        <v>0.03</v>
      </c>
      <c r="L106" s="136">
        <v>0.03</v>
      </c>
      <c r="M106" s="136">
        <v>0.03</v>
      </c>
      <c r="N106" s="136">
        <f t="shared" si="39"/>
        <v>0.16950000000000001</v>
      </c>
      <c r="O106" s="136">
        <f t="shared" si="40"/>
        <v>0.16950000000000001</v>
      </c>
      <c r="P106" s="136">
        <f t="shared" si="41"/>
        <v>0.16950000000000001</v>
      </c>
      <c r="Q106" s="244"/>
      <c r="R106" s="244"/>
      <c r="S106" s="244"/>
      <c r="T106" s="264"/>
      <c r="U106" s="264"/>
      <c r="V106" s="264"/>
      <c r="W106" s="3"/>
      <c r="X106" s="3"/>
      <c r="Y106" s="113"/>
      <c r="Z106" s="113"/>
    </row>
    <row r="107" spans="1:26" x14ac:dyDescent="0.25">
      <c r="A107" s="3"/>
      <c r="B107" s="227"/>
      <c r="C107" s="239"/>
      <c r="D107" s="239"/>
      <c r="E107" s="239"/>
      <c r="F107" s="143" t="s">
        <v>119</v>
      </c>
      <c r="G107" s="136">
        <v>517</v>
      </c>
      <c r="H107" s="49">
        <v>1</v>
      </c>
      <c r="I107" s="49">
        <v>1</v>
      </c>
      <c r="J107" s="49">
        <v>1</v>
      </c>
      <c r="K107" s="49">
        <v>1</v>
      </c>
      <c r="L107" s="49">
        <v>1</v>
      </c>
      <c r="M107" s="49">
        <v>1</v>
      </c>
      <c r="N107" s="136">
        <f t="shared" si="39"/>
        <v>0.51700000000000002</v>
      </c>
      <c r="O107" s="136">
        <f t="shared" si="40"/>
        <v>0.51700000000000002</v>
      </c>
      <c r="P107" s="136">
        <f t="shared" si="41"/>
        <v>0.51700000000000002</v>
      </c>
      <c r="Q107" s="245"/>
      <c r="R107" s="245"/>
      <c r="S107" s="245"/>
      <c r="T107" s="265"/>
      <c r="U107" s="265"/>
      <c r="V107" s="265"/>
      <c r="W107" s="3"/>
      <c r="X107" s="3"/>
      <c r="Y107" s="113"/>
      <c r="Z107" s="113"/>
    </row>
    <row r="108" spans="1:26" ht="15.75" x14ac:dyDescent="0.25">
      <c r="A108" s="3"/>
      <c r="B108" s="227" t="s">
        <v>88</v>
      </c>
      <c r="C108" s="239">
        <v>200</v>
      </c>
      <c r="D108" s="239">
        <v>200</v>
      </c>
      <c r="E108" s="239">
        <v>200</v>
      </c>
      <c r="F108" s="43" t="s">
        <v>33</v>
      </c>
      <c r="G108" s="136">
        <v>1488</v>
      </c>
      <c r="H108" s="49">
        <v>20</v>
      </c>
      <c r="I108" s="49">
        <v>20</v>
      </c>
      <c r="J108" s="49">
        <v>20</v>
      </c>
      <c r="K108" s="49">
        <v>20</v>
      </c>
      <c r="L108" s="49">
        <v>20</v>
      </c>
      <c r="M108" s="49">
        <v>20</v>
      </c>
      <c r="N108" s="136">
        <f t="shared" si="39"/>
        <v>29.76</v>
      </c>
      <c r="O108" s="136">
        <f t="shared" si="40"/>
        <v>29.76</v>
      </c>
      <c r="P108" s="136">
        <f t="shared" ref="P108:P109" si="43">H108*G108/1000</f>
        <v>29.76</v>
      </c>
      <c r="Q108" s="243">
        <f>SUM(N108:N109)</f>
        <v>33.160000000000004</v>
      </c>
      <c r="R108" s="243">
        <f t="shared" ref="R108:S108" si="44">SUM(O108:O109)</f>
        <v>33.160000000000004</v>
      </c>
      <c r="S108" s="243">
        <f t="shared" si="44"/>
        <v>33.160000000000004</v>
      </c>
      <c r="T108" s="270">
        <f>Q108*1.5</f>
        <v>49.740000000000009</v>
      </c>
      <c r="U108" s="270">
        <f>R108*1.5</f>
        <v>49.740000000000009</v>
      </c>
      <c r="V108" s="269">
        <f>S108*1.5</f>
        <v>49.740000000000009</v>
      </c>
      <c r="W108" s="3"/>
      <c r="X108" s="3"/>
      <c r="Y108" s="113"/>
      <c r="Z108" s="113"/>
    </row>
    <row r="109" spans="1:26" ht="15.75" x14ac:dyDescent="0.25">
      <c r="A109" s="3"/>
      <c r="B109" s="227"/>
      <c r="C109" s="239"/>
      <c r="D109" s="239"/>
      <c r="E109" s="239"/>
      <c r="F109" s="43" t="s">
        <v>29</v>
      </c>
      <c r="G109" s="136">
        <v>425</v>
      </c>
      <c r="H109" s="49">
        <v>8</v>
      </c>
      <c r="I109" s="49">
        <v>8</v>
      </c>
      <c r="J109" s="49">
        <v>8</v>
      </c>
      <c r="K109" s="49">
        <v>8</v>
      </c>
      <c r="L109" s="49">
        <v>8</v>
      </c>
      <c r="M109" s="49">
        <v>8</v>
      </c>
      <c r="N109" s="136">
        <f t="shared" si="39"/>
        <v>3.4</v>
      </c>
      <c r="O109" s="136">
        <f t="shared" si="40"/>
        <v>3.4</v>
      </c>
      <c r="P109" s="136">
        <f t="shared" si="43"/>
        <v>3.4</v>
      </c>
      <c r="Q109" s="245"/>
      <c r="R109" s="245"/>
      <c r="S109" s="245"/>
      <c r="T109" s="265"/>
      <c r="U109" s="265"/>
      <c r="V109" s="268"/>
      <c r="W109" s="3"/>
      <c r="X109" s="3"/>
      <c r="Y109" s="113"/>
      <c r="Z109" s="113"/>
    </row>
    <row r="110" spans="1:26" ht="30" x14ac:dyDescent="0.25">
      <c r="A110" s="3"/>
      <c r="B110" s="60" t="s">
        <v>98</v>
      </c>
      <c r="C110" s="59">
        <v>30</v>
      </c>
      <c r="D110" s="59">
        <v>50</v>
      </c>
      <c r="E110" s="59">
        <v>50</v>
      </c>
      <c r="F110" s="60" t="s">
        <v>98</v>
      </c>
      <c r="G110" s="139">
        <v>550</v>
      </c>
      <c r="H110" s="49">
        <v>30</v>
      </c>
      <c r="I110" s="49">
        <v>50</v>
      </c>
      <c r="J110" s="49">
        <v>50</v>
      </c>
      <c r="K110" s="49">
        <v>30</v>
      </c>
      <c r="L110" s="49">
        <v>50</v>
      </c>
      <c r="M110" s="49">
        <v>50</v>
      </c>
      <c r="N110" s="136">
        <f t="shared" si="39"/>
        <v>16.5</v>
      </c>
      <c r="O110" s="136">
        <f t="shared" si="40"/>
        <v>27.5</v>
      </c>
      <c r="P110" s="136">
        <f t="shared" ref="P110" si="45">J110*G110/1000</f>
        <v>27.5</v>
      </c>
      <c r="Q110" s="114">
        <f>SUM(N110)</f>
        <v>16.5</v>
      </c>
      <c r="R110" s="114">
        <f t="shared" ref="R110:S110" si="46">SUM(O110)</f>
        <v>27.5</v>
      </c>
      <c r="S110" s="114">
        <f t="shared" si="46"/>
        <v>27.5</v>
      </c>
      <c r="T110" s="114">
        <f>Q110*1.5</f>
        <v>24.75</v>
      </c>
      <c r="U110" s="114">
        <f>R110*1.5</f>
        <v>41.25</v>
      </c>
      <c r="V110" s="114">
        <f>S110*1.5</f>
        <v>41.25</v>
      </c>
      <c r="W110" s="3"/>
      <c r="X110" s="3"/>
      <c r="Y110" s="113"/>
      <c r="Z110" s="113"/>
    </row>
    <row r="111" spans="1:26" ht="15.75" thickBot="1" x14ac:dyDescent="0.3">
      <c r="A111" s="234"/>
      <c r="B111" s="234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  <c r="P111" s="183"/>
      <c r="Q111" s="80">
        <f t="shared" ref="Q111:V111" si="47">SUM(Q85:Q110)</f>
        <v>468.35850000000005</v>
      </c>
      <c r="R111" s="80">
        <f t="shared" si="47"/>
        <v>583.32399999999996</v>
      </c>
      <c r="S111" s="80">
        <f t="shared" si="47"/>
        <v>681.2444999999999</v>
      </c>
      <c r="T111" s="80">
        <f t="shared" si="47"/>
        <v>702.53775000000007</v>
      </c>
      <c r="U111" s="80">
        <f t="shared" si="47"/>
        <v>874.98599999999988</v>
      </c>
      <c r="V111" s="80">
        <f t="shared" si="47"/>
        <v>1021.86675</v>
      </c>
      <c r="W111" s="3"/>
      <c r="X111" s="3"/>
      <c r="Y111" s="113"/>
      <c r="Z111" s="113"/>
    </row>
    <row r="112" spans="1:26" ht="15.75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3"/>
      <c r="R112" s="3"/>
      <c r="S112" s="3"/>
      <c r="T112" s="3"/>
      <c r="U112" s="3"/>
      <c r="V112" s="3"/>
      <c r="W112" s="113"/>
      <c r="X112" s="113"/>
      <c r="Y112" s="113"/>
      <c r="Z112" s="113"/>
    </row>
    <row r="113" spans="1:26" x14ac:dyDescent="0.25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113"/>
      <c r="X113" s="113"/>
      <c r="Y113" s="113"/>
      <c r="Z113" s="113"/>
    </row>
    <row r="114" spans="1:26" x14ac:dyDescent="0.25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113"/>
      <c r="X114" s="113"/>
      <c r="Y114" s="113"/>
      <c r="Z114" s="113"/>
    </row>
    <row r="115" spans="1:26" x14ac:dyDescent="0.25">
      <c r="A115" s="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113"/>
      <c r="X115" s="113"/>
      <c r="Y115" s="113"/>
      <c r="Z115" s="113"/>
    </row>
    <row r="116" spans="1:26" x14ac:dyDescent="0.25">
      <c r="A116" s="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113"/>
      <c r="X116" s="113"/>
      <c r="Y116" s="113"/>
      <c r="Z116" s="113"/>
    </row>
    <row r="117" spans="1:26" x14ac:dyDescent="0.25">
      <c r="A117" s="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6" x14ac:dyDescent="0.25">
      <c r="A118" s="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6" x14ac:dyDescent="0.25">
      <c r="A119" s="2"/>
    </row>
    <row r="120" spans="1:26" x14ac:dyDescent="0.25">
      <c r="A120" s="2"/>
    </row>
    <row r="121" spans="1:26" x14ac:dyDescent="0.25">
      <c r="A121" s="2"/>
    </row>
    <row r="122" spans="1:26" x14ac:dyDescent="0.25">
      <c r="A122" s="2"/>
    </row>
  </sheetData>
  <mergeCells count="191">
    <mergeCell ref="A8:P8"/>
    <mergeCell ref="A26:P26"/>
    <mergeCell ref="A44:P44"/>
    <mergeCell ref="A63:P63"/>
    <mergeCell ref="A83:P83"/>
    <mergeCell ref="A111:B111"/>
    <mergeCell ref="V108:V109"/>
    <mergeCell ref="S97:S107"/>
    <mergeCell ref="T97:T107"/>
    <mergeCell ref="U97:U107"/>
    <mergeCell ref="V97:V107"/>
    <mergeCell ref="B108:B109"/>
    <mergeCell ref="C108:C109"/>
    <mergeCell ref="D108:D109"/>
    <mergeCell ref="E108:E109"/>
    <mergeCell ref="Q108:Q109"/>
    <mergeCell ref="R108:R109"/>
    <mergeCell ref="B97:B107"/>
    <mergeCell ref="C97:C107"/>
    <mergeCell ref="D97:D107"/>
    <mergeCell ref="E97:E107"/>
    <mergeCell ref="Q97:Q107"/>
    <mergeCell ref="R97:R107"/>
    <mergeCell ref="S108:S109"/>
    <mergeCell ref="T108:T109"/>
    <mergeCell ref="U108:U109"/>
    <mergeCell ref="S85:S89"/>
    <mergeCell ref="T85:T89"/>
    <mergeCell ref="U85:U89"/>
    <mergeCell ref="V85:V89"/>
    <mergeCell ref="B90:B96"/>
    <mergeCell ref="C90:C96"/>
    <mergeCell ref="D90:D96"/>
    <mergeCell ref="E90:E96"/>
    <mergeCell ref="Q90:Q96"/>
    <mergeCell ref="R90:R96"/>
    <mergeCell ref="B85:B89"/>
    <mergeCell ref="C85:C89"/>
    <mergeCell ref="D85:D89"/>
    <mergeCell ref="E85:E89"/>
    <mergeCell ref="Q85:Q89"/>
    <mergeCell ref="R85:R89"/>
    <mergeCell ref="S90:S96"/>
    <mergeCell ref="T90:T96"/>
    <mergeCell ref="U90:U96"/>
    <mergeCell ref="V90:V96"/>
    <mergeCell ref="V80:V81"/>
    <mergeCell ref="B84:P84"/>
    <mergeCell ref="S76:S78"/>
    <mergeCell ref="T76:T78"/>
    <mergeCell ref="U76:U78"/>
    <mergeCell ref="V76:V78"/>
    <mergeCell ref="B80:B81"/>
    <mergeCell ref="C80:C81"/>
    <mergeCell ref="D80:D81"/>
    <mergeCell ref="E80:E81"/>
    <mergeCell ref="Q80:Q81"/>
    <mergeCell ref="R80:R81"/>
    <mergeCell ref="B76:B78"/>
    <mergeCell ref="C76:C78"/>
    <mergeCell ref="D76:D78"/>
    <mergeCell ref="E76:E78"/>
    <mergeCell ref="Q76:Q78"/>
    <mergeCell ref="R76:R78"/>
    <mergeCell ref="S80:S81"/>
    <mergeCell ref="T80:T81"/>
    <mergeCell ref="U80:U81"/>
    <mergeCell ref="S65:S71"/>
    <mergeCell ref="T65:T71"/>
    <mergeCell ref="U65:U71"/>
    <mergeCell ref="V65:V71"/>
    <mergeCell ref="B72:B75"/>
    <mergeCell ref="C72:C75"/>
    <mergeCell ref="D72:D75"/>
    <mergeCell ref="E72:E75"/>
    <mergeCell ref="Q72:Q75"/>
    <mergeCell ref="R72:R75"/>
    <mergeCell ref="B65:B71"/>
    <mergeCell ref="C65:C71"/>
    <mergeCell ref="D65:D71"/>
    <mergeCell ref="E65:E71"/>
    <mergeCell ref="Q65:Q71"/>
    <mergeCell ref="R65:R71"/>
    <mergeCell ref="S72:S75"/>
    <mergeCell ref="T72:T75"/>
    <mergeCell ref="U72:U75"/>
    <mergeCell ref="V72:V75"/>
    <mergeCell ref="S21:S23"/>
    <mergeCell ref="T21:T23"/>
    <mergeCell ref="U21:U23"/>
    <mergeCell ref="V21:V23"/>
    <mergeCell ref="B64:P64"/>
    <mergeCell ref="S16:S20"/>
    <mergeCell ref="T16:T20"/>
    <mergeCell ref="U16:U20"/>
    <mergeCell ref="V16:V20"/>
    <mergeCell ref="B21:B23"/>
    <mergeCell ref="C21:C23"/>
    <mergeCell ref="D21:D23"/>
    <mergeCell ref="E21:E23"/>
    <mergeCell ref="Q21:Q23"/>
    <mergeCell ref="R21:R23"/>
    <mergeCell ref="S38:S40"/>
    <mergeCell ref="T38:T40"/>
    <mergeCell ref="U38:U40"/>
    <mergeCell ref="V38:V40"/>
    <mergeCell ref="B41:B42"/>
    <mergeCell ref="C41:C42"/>
    <mergeCell ref="D41:D42"/>
    <mergeCell ref="E41:E42"/>
    <mergeCell ref="S28:S37"/>
    <mergeCell ref="V28:V37"/>
    <mergeCell ref="B38:B40"/>
    <mergeCell ref="C38:C40"/>
    <mergeCell ref="D38:D40"/>
    <mergeCell ref="E38:E40"/>
    <mergeCell ref="Q38:Q40"/>
    <mergeCell ref="R38:R40"/>
    <mergeCell ref="B28:B37"/>
    <mergeCell ref="S10:S15"/>
    <mergeCell ref="T10:T15"/>
    <mergeCell ref="U10:U15"/>
    <mergeCell ref="V10:V15"/>
    <mergeCell ref="B16:B20"/>
    <mergeCell ref="C16:C20"/>
    <mergeCell ref="D16:D20"/>
    <mergeCell ref="E16:E20"/>
    <mergeCell ref="Q16:Q20"/>
    <mergeCell ref="R16:R20"/>
    <mergeCell ref="B10:B15"/>
    <mergeCell ref="C10:C15"/>
    <mergeCell ref="D10:D15"/>
    <mergeCell ref="E10:E15"/>
    <mergeCell ref="Q10:Q15"/>
    <mergeCell ref="R10:R15"/>
    <mergeCell ref="C50:C58"/>
    <mergeCell ref="D50:D58"/>
    <mergeCell ref="E50:E58"/>
    <mergeCell ref="Q50:Q58"/>
    <mergeCell ref="R50:R58"/>
    <mergeCell ref="S59:S60"/>
    <mergeCell ref="B45:V45"/>
    <mergeCell ref="Q41:Q42"/>
    <mergeCell ref="R41:R42"/>
    <mergeCell ref="V59:V60"/>
    <mergeCell ref="T59:T60"/>
    <mergeCell ref="U59:U60"/>
    <mergeCell ref="S50:S58"/>
    <mergeCell ref="T50:T58"/>
    <mergeCell ref="U50:U58"/>
    <mergeCell ref="V50:V58"/>
    <mergeCell ref="B59:B60"/>
    <mergeCell ref="C59:C60"/>
    <mergeCell ref="D59:D60"/>
    <mergeCell ref="E59:E60"/>
    <mergeCell ref="Q59:Q60"/>
    <mergeCell ref="R59:R60"/>
    <mergeCell ref="B50:B58"/>
    <mergeCell ref="T6:V6"/>
    <mergeCell ref="B9:P9"/>
    <mergeCell ref="B46:B49"/>
    <mergeCell ref="C46:C49"/>
    <mergeCell ref="D46:D49"/>
    <mergeCell ref="E46:E49"/>
    <mergeCell ref="Q46:Q49"/>
    <mergeCell ref="R46:R49"/>
    <mergeCell ref="S46:S49"/>
    <mergeCell ref="T46:T49"/>
    <mergeCell ref="U46:U49"/>
    <mergeCell ref="V46:V49"/>
    <mergeCell ref="C28:C37"/>
    <mergeCell ref="D28:D37"/>
    <mergeCell ref="E28:E37"/>
    <mergeCell ref="Q28:Q37"/>
    <mergeCell ref="R28:R37"/>
    <mergeCell ref="S41:S42"/>
    <mergeCell ref="T41:T42"/>
    <mergeCell ref="U41:U42"/>
    <mergeCell ref="V41:V42"/>
    <mergeCell ref="B27:V27"/>
    <mergeCell ref="T28:T37"/>
    <mergeCell ref="U28:U37"/>
    <mergeCell ref="B2:P2"/>
    <mergeCell ref="B6:B7"/>
    <mergeCell ref="C6:E6"/>
    <mergeCell ref="F6:F7"/>
    <mergeCell ref="G6:G7"/>
    <mergeCell ref="H6:J6"/>
    <mergeCell ref="K6:M6"/>
    <mergeCell ref="N6:P6"/>
    <mergeCell ref="Q6:S6"/>
  </mergeCells>
  <pageMargins left="0.7" right="0.7" top="0.75" bottom="0.75" header="0.3" footer="0.3"/>
  <pageSetup paperSize="9" scale="40" orientation="portrait" r:id="rId1"/>
  <colBreaks count="1" manualBreakCount="1">
    <brk id="13" max="11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0"/>
  <sheetViews>
    <sheetView view="pageBreakPreview" topLeftCell="A85" zoomScale="98" zoomScaleNormal="98" zoomScaleSheetLayoutView="98" workbookViewId="0">
      <selection activeCell="F105" sqref="F105"/>
    </sheetView>
  </sheetViews>
  <sheetFormatPr defaultRowHeight="15" outlineLevelCol="1" x14ac:dyDescent="0.25"/>
  <cols>
    <col min="2" max="2" width="24.28515625" customWidth="1"/>
    <col min="3" max="3" width="8" customWidth="1"/>
    <col min="5" max="5" width="8" customWidth="1"/>
    <col min="6" max="6" width="27.140625" customWidth="1"/>
    <col min="7" max="7" width="10.42578125" hidden="1" customWidth="1"/>
    <col min="8" max="9" width="8" customWidth="1"/>
    <col min="10" max="10" width="9" customWidth="1"/>
    <col min="11" max="11" width="7.42578125" customWidth="1"/>
    <col min="12" max="12" width="7.85546875" customWidth="1"/>
    <col min="13" max="13" width="8.28515625" customWidth="1"/>
    <col min="14" max="14" width="7.85546875" hidden="1" customWidth="1" outlineLevel="1"/>
    <col min="15" max="16" width="9.140625" hidden="1" customWidth="1" outlineLevel="1"/>
    <col min="17" max="17" width="7.7109375" hidden="1" customWidth="1" outlineLevel="1"/>
    <col min="18" max="19" width="0" hidden="1" customWidth="1" outlineLevel="1"/>
    <col min="20" max="20" width="7.7109375" hidden="1" customWidth="1" outlineLevel="1"/>
    <col min="21" max="21" width="9.28515625" hidden="1" customWidth="1" outlineLevel="1"/>
    <col min="22" max="22" width="9.7109375" hidden="1" customWidth="1" outlineLevel="1"/>
    <col min="23" max="23" width="9.140625" collapsed="1"/>
  </cols>
  <sheetData>
    <row r="1" spans="1:26" ht="15.75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  <c r="S1" s="8"/>
      <c r="T1" s="8"/>
      <c r="U1" s="8"/>
      <c r="V1" s="8"/>
    </row>
    <row r="2" spans="1:26" x14ac:dyDescent="0.25"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45"/>
      <c r="R2" s="3"/>
      <c r="S2" s="3"/>
      <c r="T2" s="3"/>
      <c r="U2" s="3"/>
      <c r="V2" s="3"/>
      <c r="W2" s="113"/>
      <c r="X2" s="113"/>
      <c r="Y2" s="113"/>
      <c r="Z2" s="113"/>
    </row>
    <row r="3" spans="1:26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5"/>
      <c r="R3" s="3"/>
      <c r="S3" s="3"/>
      <c r="T3" s="3"/>
      <c r="U3" s="3"/>
      <c r="V3" s="3"/>
      <c r="W3" s="113"/>
      <c r="X3" s="113"/>
      <c r="Y3" s="113"/>
      <c r="Z3" s="113"/>
    </row>
    <row r="4" spans="1:26" x14ac:dyDescent="0.25">
      <c r="B4" s="47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3"/>
      <c r="S4" s="3"/>
      <c r="T4" s="3"/>
      <c r="U4" s="3"/>
      <c r="V4" s="3"/>
      <c r="W4" s="113"/>
      <c r="X4" s="113"/>
      <c r="Y4" s="113"/>
      <c r="Z4" s="113"/>
    </row>
    <row r="5" spans="1:26" ht="15.75" thickBot="1" x14ac:dyDescent="0.3">
      <c r="B5" s="47"/>
      <c r="C5" s="45"/>
      <c r="D5" s="45"/>
      <c r="E5" s="45"/>
      <c r="F5" s="45"/>
      <c r="G5" s="45"/>
      <c r="H5" s="45"/>
      <c r="I5" s="45"/>
      <c r="J5" s="45"/>
      <c r="K5" s="45"/>
      <c r="L5" s="47" t="s">
        <v>131</v>
      </c>
      <c r="M5" s="45"/>
      <c r="N5" s="45"/>
      <c r="O5" s="45"/>
      <c r="P5" s="45"/>
      <c r="Q5" s="45"/>
      <c r="R5" s="3"/>
      <c r="S5" s="3"/>
      <c r="T5" s="3"/>
      <c r="U5" s="3"/>
      <c r="V5" s="3"/>
      <c r="W5" s="113"/>
      <c r="X5" s="113"/>
      <c r="Y5" s="113"/>
      <c r="Z5" s="113"/>
    </row>
    <row r="6" spans="1:26" ht="27.75" customHeight="1" x14ac:dyDescent="0.25">
      <c r="B6" s="293" t="s">
        <v>0</v>
      </c>
      <c r="C6" s="295" t="s">
        <v>1</v>
      </c>
      <c r="D6" s="295"/>
      <c r="E6" s="295"/>
      <c r="F6" s="295" t="s">
        <v>2</v>
      </c>
      <c r="G6" s="298" t="s">
        <v>3</v>
      </c>
      <c r="H6" s="295" t="s">
        <v>4</v>
      </c>
      <c r="I6" s="295"/>
      <c r="J6" s="295"/>
      <c r="K6" s="295" t="s">
        <v>5</v>
      </c>
      <c r="L6" s="295"/>
      <c r="M6" s="295"/>
      <c r="N6" s="295" t="s">
        <v>96</v>
      </c>
      <c r="O6" s="295"/>
      <c r="P6" s="295"/>
      <c r="Q6" s="286" t="s">
        <v>6</v>
      </c>
      <c r="R6" s="286"/>
      <c r="S6" s="287"/>
      <c r="T6" s="288" t="s">
        <v>97</v>
      </c>
      <c r="U6" s="288"/>
      <c r="V6" s="289"/>
      <c r="W6" s="113"/>
      <c r="X6" s="113"/>
      <c r="Y6" s="113"/>
      <c r="Z6" s="113"/>
    </row>
    <row r="7" spans="1:26" ht="29.25" thickBot="1" x14ac:dyDescent="0.3">
      <c r="B7" s="294"/>
      <c r="C7" s="110" t="s">
        <v>13</v>
      </c>
      <c r="D7" s="110" t="s">
        <v>7</v>
      </c>
      <c r="E7" s="110" t="s">
        <v>8</v>
      </c>
      <c r="F7" s="314"/>
      <c r="G7" s="299"/>
      <c r="H7" s="110" t="s">
        <v>13</v>
      </c>
      <c r="I7" s="110" t="s">
        <v>7</v>
      </c>
      <c r="J7" s="110" t="s">
        <v>8</v>
      </c>
      <c r="K7" s="110" t="s">
        <v>13</v>
      </c>
      <c r="L7" s="110" t="s">
        <v>7</v>
      </c>
      <c r="M7" s="110" t="s">
        <v>8</v>
      </c>
      <c r="N7" s="110" t="s">
        <v>13</v>
      </c>
      <c r="O7" s="110" t="s">
        <v>7</v>
      </c>
      <c r="P7" s="48" t="s">
        <v>8</v>
      </c>
      <c r="Q7" s="110" t="s">
        <v>13</v>
      </c>
      <c r="R7" s="110" t="s">
        <v>7</v>
      </c>
      <c r="S7" s="48" t="s">
        <v>8</v>
      </c>
      <c r="T7" s="110" t="s">
        <v>13</v>
      </c>
      <c r="U7" s="110" t="s">
        <v>7</v>
      </c>
      <c r="V7" s="48" t="s">
        <v>8</v>
      </c>
      <c r="W7" s="113"/>
      <c r="X7" s="113"/>
      <c r="Y7" s="113"/>
      <c r="Z7" s="113"/>
    </row>
    <row r="8" spans="1:26" x14ac:dyDescent="0.25">
      <c r="A8" s="252" t="s">
        <v>99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315"/>
      <c r="W8" s="113"/>
      <c r="X8" s="113"/>
      <c r="Y8" s="113"/>
      <c r="Z8" s="113"/>
    </row>
    <row r="9" spans="1:26" ht="18.75" customHeight="1" x14ac:dyDescent="0.25">
      <c r="B9" s="242" t="s">
        <v>9</v>
      </c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113"/>
      <c r="X9" s="113"/>
      <c r="Y9" s="113"/>
      <c r="Z9" s="113"/>
    </row>
    <row r="10" spans="1:26" ht="18.75" customHeight="1" x14ac:dyDescent="0.25">
      <c r="B10" s="291" t="s">
        <v>133</v>
      </c>
      <c r="C10" s="228" t="s">
        <v>15</v>
      </c>
      <c r="D10" s="228" t="s">
        <v>16</v>
      </c>
      <c r="E10" s="228" t="s">
        <v>17</v>
      </c>
      <c r="F10" s="66" t="s">
        <v>10</v>
      </c>
      <c r="G10" s="136">
        <v>219</v>
      </c>
      <c r="H10" s="139">
        <v>70</v>
      </c>
      <c r="I10" s="49">
        <v>90</v>
      </c>
      <c r="J10" s="49">
        <v>115</v>
      </c>
      <c r="K10" s="49">
        <v>55</v>
      </c>
      <c r="L10" s="49">
        <v>66</v>
      </c>
      <c r="M10" s="49">
        <v>92</v>
      </c>
      <c r="N10" s="136">
        <f>H10*G10/1000</f>
        <v>15.33</v>
      </c>
      <c r="O10" s="136">
        <f>I10*G10/1000</f>
        <v>19.71</v>
      </c>
      <c r="P10" s="136">
        <f>J10*G10/1000</f>
        <v>25.184999999999999</v>
      </c>
      <c r="Q10" s="240">
        <f>SUM(N10:N13)</f>
        <v>52.696999999999996</v>
      </c>
      <c r="R10" s="240">
        <f t="shared" ref="R10:S10" si="0">SUM(O10:O13)</f>
        <v>73.652999999999992</v>
      </c>
      <c r="S10" s="240">
        <f t="shared" si="0"/>
        <v>104.11799999999999</v>
      </c>
      <c r="T10" s="240">
        <f>Q10*1.5</f>
        <v>79.04549999999999</v>
      </c>
      <c r="U10" s="240">
        <f>R10*1.5</f>
        <v>110.47949999999999</v>
      </c>
      <c r="V10" s="240">
        <f>S10*1.5</f>
        <v>156.17699999999999</v>
      </c>
      <c r="W10" s="113"/>
      <c r="X10" s="113"/>
      <c r="Y10" s="113"/>
      <c r="Z10" s="113"/>
    </row>
    <row r="11" spans="1:26" ht="18.75" customHeight="1" x14ac:dyDescent="0.25">
      <c r="B11" s="291"/>
      <c r="C11" s="228"/>
      <c r="D11" s="228"/>
      <c r="E11" s="228"/>
      <c r="F11" s="43" t="s">
        <v>108</v>
      </c>
      <c r="G11" s="73">
        <v>4998</v>
      </c>
      <c r="H11" s="139">
        <v>7</v>
      </c>
      <c r="I11" s="49">
        <v>10</v>
      </c>
      <c r="J11" s="49">
        <v>15</v>
      </c>
      <c r="K11" s="49">
        <v>7</v>
      </c>
      <c r="L11" s="49">
        <v>10</v>
      </c>
      <c r="M11" s="49">
        <v>15</v>
      </c>
      <c r="N11" s="136">
        <f t="shared" ref="N11:N13" si="1">H11*G11/1000</f>
        <v>34.985999999999997</v>
      </c>
      <c r="O11" s="136">
        <f t="shared" ref="O11:O13" si="2">I11*G11/1000</f>
        <v>49.98</v>
      </c>
      <c r="P11" s="136">
        <f t="shared" ref="P11:P13" si="3">J11*G11/1000</f>
        <v>74.97</v>
      </c>
      <c r="Q11" s="240"/>
      <c r="R11" s="240"/>
      <c r="S11" s="240"/>
      <c r="T11" s="240"/>
      <c r="U11" s="240"/>
      <c r="V11" s="240"/>
      <c r="W11" s="113"/>
      <c r="X11" s="113"/>
      <c r="Y11" s="113"/>
      <c r="Z11" s="113"/>
    </row>
    <row r="12" spans="1:26" ht="18.75" customHeight="1" x14ac:dyDescent="0.25">
      <c r="B12" s="291"/>
      <c r="C12" s="228"/>
      <c r="D12" s="228"/>
      <c r="E12" s="228"/>
      <c r="F12" s="42" t="s">
        <v>12</v>
      </c>
      <c r="G12" s="136">
        <v>791</v>
      </c>
      <c r="H12" s="139">
        <v>3</v>
      </c>
      <c r="I12" s="139">
        <v>5</v>
      </c>
      <c r="J12" s="139">
        <v>5</v>
      </c>
      <c r="K12" s="139">
        <v>3</v>
      </c>
      <c r="L12" s="139">
        <v>5</v>
      </c>
      <c r="M12" s="139">
        <v>5</v>
      </c>
      <c r="N12" s="136">
        <f t="shared" si="1"/>
        <v>2.3730000000000002</v>
      </c>
      <c r="O12" s="136">
        <f t="shared" si="2"/>
        <v>3.9550000000000001</v>
      </c>
      <c r="P12" s="136">
        <f t="shared" si="3"/>
        <v>3.9550000000000001</v>
      </c>
      <c r="Q12" s="240"/>
      <c r="R12" s="240"/>
      <c r="S12" s="240"/>
      <c r="T12" s="240"/>
      <c r="U12" s="240"/>
      <c r="V12" s="240"/>
      <c r="W12" s="113"/>
      <c r="X12" s="113"/>
      <c r="Y12" s="113"/>
      <c r="Z12" s="113"/>
    </row>
    <row r="13" spans="1:26" ht="15" customHeight="1" x14ac:dyDescent="0.25">
      <c r="B13" s="291"/>
      <c r="C13" s="228"/>
      <c r="D13" s="228"/>
      <c r="E13" s="228"/>
      <c r="F13" s="43" t="s">
        <v>19</v>
      </c>
      <c r="G13" s="136">
        <v>80</v>
      </c>
      <c r="H13" s="139">
        <v>0.1</v>
      </c>
      <c r="I13" s="139">
        <v>0.1</v>
      </c>
      <c r="J13" s="139">
        <v>0.1</v>
      </c>
      <c r="K13" s="139">
        <v>0.1</v>
      </c>
      <c r="L13" s="139">
        <v>0.1</v>
      </c>
      <c r="M13" s="139">
        <v>0.1</v>
      </c>
      <c r="N13" s="136">
        <f t="shared" si="1"/>
        <v>8.0000000000000002E-3</v>
      </c>
      <c r="O13" s="136">
        <f t="shared" si="2"/>
        <v>8.0000000000000002E-3</v>
      </c>
      <c r="P13" s="136">
        <f t="shared" si="3"/>
        <v>8.0000000000000002E-3</v>
      </c>
      <c r="Q13" s="240"/>
      <c r="R13" s="240"/>
      <c r="S13" s="240"/>
      <c r="T13" s="240"/>
      <c r="U13" s="240"/>
      <c r="V13" s="240"/>
      <c r="W13" s="113"/>
      <c r="X13" s="113"/>
      <c r="Y13" s="113"/>
      <c r="Z13" s="113"/>
    </row>
    <row r="14" spans="1:26" ht="16.5" customHeight="1" x14ac:dyDescent="0.25">
      <c r="B14" s="227" t="s">
        <v>106</v>
      </c>
      <c r="C14" s="228" t="s">
        <v>37</v>
      </c>
      <c r="D14" s="228" t="s">
        <v>38</v>
      </c>
      <c r="E14" s="228" t="s">
        <v>39</v>
      </c>
      <c r="F14" s="72" t="s">
        <v>44</v>
      </c>
      <c r="G14" s="136">
        <v>1500</v>
      </c>
      <c r="H14" s="49">
        <v>85</v>
      </c>
      <c r="I14" s="49">
        <v>98</v>
      </c>
      <c r="J14" s="49">
        <v>105</v>
      </c>
      <c r="K14" s="49">
        <v>79</v>
      </c>
      <c r="L14" s="49">
        <v>83</v>
      </c>
      <c r="M14" s="49">
        <v>99</v>
      </c>
      <c r="N14" s="136">
        <f t="shared" ref="N14:N23" si="4">H14*G14/1000</f>
        <v>127.5</v>
      </c>
      <c r="O14" s="136">
        <f t="shared" ref="O14:O23" si="5">I14*G14/1000</f>
        <v>147</v>
      </c>
      <c r="P14" s="136">
        <f t="shared" ref="P14:P23" si="6">J14*G14/1000</f>
        <v>157.5</v>
      </c>
      <c r="Q14" s="240">
        <f>SUM(N14:N19)</f>
        <v>169.941</v>
      </c>
      <c r="R14" s="240">
        <f t="shared" ref="R14:S14" si="7">SUM(O14:O19)</f>
        <v>194.09700000000001</v>
      </c>
      <c r="S14" s="240">
        <f t="shared" si="7"/>
        <v>211.68099999999998</v>
      </c>
      <c r="T14" s="240">
        <f>(Q14*1.5)</f>
        <v>254.91149999999999</v>
      </c>
      <c r="U14" s="240">
        <f>(R14*1.5)</f>
        <v>291.14550000000003</v>
      </c>
      <c r="V14" s="240">
        <f>(S14*1.5)</f>
        <v>317.52149999999995</v>
      </c>
      <c r="W14" s="113"/>
      <c r="X14" s="113"/>
      <c r="Y14" s="113"/>
      <c r="Z14" s="113"/>
    </row>
    <row r="15" spans="1:26" x14ac:dyDescent="0.25">
      <c r="B15" s="227"/>
      <c r="C15" s="228"/>
      <c r="D15" s="228"/>
      <c r="E15" s="228"/>
      <c r="F15" s="42" t="s">
        <v>43</v>
      </c>
      <c r="G15" s="136">
        <v>632</v>
      </c>
      <c r="H15" s="49">
        <v>45</v>
      </c>
      <c r="I15" s="49">
        <v>50</v>
      </c>
      <c r="J15" s="49">
        <v>55</v>
      </c>
      <c r="K15" s="49"/>
      <c r="L15" s="49">
        <v>50</v>
      </c>
      <c r="M15" s="49">
        <v>55</v>
      </c>
      <c r="N15" s="136">
        <f t="shared" si="4"/>
        <v>28.44</v>
      </c>
      <c r="O15" s="136">
        <f t="shared" si="5"/>
        <v>31.6</v>
      </c>
      <c r="P15" s="136">
        <f t="shared" si="6"/>
        <v>34.76</v>
      </c>
      <c r="Q15" s="240"/>
      <c r="R15" s="240"/>
      <c r="S15" s="240"/>
      <c r="T15" s="240"/>
      <c r="U15" s="240"/>
      <c r="V15" s="240"/>
      <c r="W15" s="113"/>
      <c r="X15" s="113"/>
      <c r="Y15" s="113"/>
      <c r="Z15" s="113"/>
    </row>
    <row r="16" spans="1:26" x14ac:dyDescent="0.25">
      <c r="B16" s="227"/>
      <c r="C16" s="228"/>
      <c r="D16" s="228"/>
      <c r="E16" s="228"/>
      <c r="F16" s="42" t="s">
        <v>12</v>
      </c>
      <c r="G16" s="136">
        <v>791</v>
      </c>
      <c r="H16" s="49">
        <v>5</v>
      </c>
      <c r="I16" s="49">
        <v>5</v>
      </c>
      <c r="J16" s="49">
        <v>7</v>
      </c>
      <c r="K16" s="49">
        <v>5</v>
      </c>
      <c r="L16" s="49">
        <v>45</v>
      </c>
      <c r="M16" s="49">
        <v>7</v>
      </c>
      <c r="N16" s="136">
        <f t="shared" si="4"/>
        <v>3.9550000000000001</v>
      </c>
      <c r="O16" s="136">
        <f t="shared" si="5"/>
        <v>3.9550000000000001</v>
      </c>
      <c r="P16" s="136">
        <f t="shared" si="6"/>
        <v>5.5369999999999999</v>
      </c>
      <c r="Q16" s="240"/>
      <c r="R16" s="240"/>
      <c r="S16" s="240"/>
      <c r="T16" s="240"/>
      <c r="U16" s="240"/>
      <c r="V16" s="240"/>
      <c r="W16" s="113"/>
      <c r="X16" s="113"/>
      <c r="Y16" s="113"/>
      <c r="Z16" s="113"/>
    </row>
    <row r="17" spans="2:26" x14ac:dyDescent="0.25">
      <c r="B17" s="227"/>
      <c r="C17" s="228"/>
      <c r="D17" s="228"/>
      <c r="E17" s="228"/>
      <c r="F17" s="42" t="s">
        <v>10</v>
      </c>
      <c r="G17" s="136">
        <v>219</v>
      </c>
      <c r="H17" s="49">
        <v>30</v>
      </c>
      <c r="I17" s="49">
        <v>34</v>
      </c>
      <c r="J17" s="49">
        <v>40</v>
      </c>
      <c r="K17" s="49">
        <v>26</v>
      </c>
      <c r="L17" s="49">
        <v>29</v>
      </c>
      <c r="M17" s="49">
        <v>33</v>
      </c>
      <c r="N17" s="136">
        <f t="shared" si="4"/>
        <v>6.57</v>
      </c>
      <c r="O17" s="136">
        <f t="shared" si="5"/>
        <v>7.4459999999999997</v>
      </c>
      <c r="P17" s="136">
        <f t="shared" si="6"/>
        <v>8.76</v>
      </c>
      <c r="Q17" s="240"/>
      <c r="R17" s="240"/>
      <c r="S17" s="240"/>
      <c r="T17" s="240"/>
      <c r="U17" s="240"/>
      <c r="V17" s="240"/>
      <c r="W17" s="113"/>
      <c r="X17" s="113"/>
      <c r="Y17" s="113"/>
      <c r="Z17" s="113"/>
    </row>
    <row r="18" spans="2:26" x14ac:dyDescent="0.25">
      <c r="B18" s="227"/>
      <c r="C18" s="228"/>
      <c r="D18" s="228"/>
      <c r="E18" s="228"/>
      <c r="F18" s="42" t="s">
        <v>11</v>
      </c>
      <c r="G18" s="136">
        <v>204</v>
      </c>
      <c r="H18" s="49">
        <v>17</v>
      </c>
      <c r="I18" s="49">
        <v>20</v>
      </c>
      <c r="J18" s="49">
        <v>25</v>
      </c>
      <c r="K18" s="49">
        <v>12</v>
      </c>
      <c r="L18" s="49">
        <v>17</v>
      </c>
      <c r="M18" s="49">
        <v>21</v>
      </c>
      <c r="N18" s="136">
        <f t="shared" si="4"/>
        <v>3.468</v>
      </c>
      <c r="O18" s="136">
        <f t="shared" si="5"/>
        <v>4.08</v>
      </c>
      <c r="P18" s="136">
        <f t="shared" si="6"/>
        <v>5.0999999999999996</v>
      </c>
      <c r="Q18" s="240"/>
      <c r="R18" s="240"/>
      <c r="S18" s="240"/>
      <c r="T18" s="240"/>
      <c r="U18" s="240"/>
      <c r="V18" s="240"/>
      <c r="W18" s="113"/>
      <c r="X18" s="113"/>
      <c r="Y18" s="113"/>
      <c r="Z18" s="113"/>
    </row>
    <row r="19" spans="2:26" ht="15.75" x14ac:dyDescent="0.25">
      <c r="B19" s="227"/>
      <c r="C19" s="228"/>
      <c r="D19" s="228"/>
      <c r="E19" s="228"/>
      <c r="F19" s="43" t="s">
        <v>19</v>
      </c>
      <c r="G19" s="136">
        <v>80</v>
      </c>
      <c r="H19" s="52">
        <v>0.1</v>
      </c>
      <c r="I19" s="52">
        <v>0.2</v>
      </c>
      <c r="J19" s="52">
        <v>0.3</v>
      </c>
      <c r="K19" s="52">
        <v>0.1</v>
      </c>
      <c r="L19" s="52">
        <v>0.2</v>
      </c>
      <c r="M19" s="52">
        <v>0.3</v>
      </c>
      <c r="N19" s="136">
        <f t="shared" si="4"/>
        <v>8.0000000000000002E-3</v>
      </c>
      <c r="O19" s="136">
        <f t="shared" si="5"/>
        <v>1.6E-2</v>
      </c>
      <c r="P19" s="136">
        <f t="shared" si="6"/>
        <v>2.4E-2</v>
      </c>
      <c r="Q19" s="240"/>
      <c r="R19" s="240"/>
      <c r="S19" s="240"/>
      <c r="T19" s="240"/>
      <c r="U19" s="240"/>
      <c r="V19" s="240"/>
      <c r="W19" s="113"/>
      <c r="X19" s="113"/>
      <c r="Y19" s="113"/>
      <c r="Z19" s="113"/>
    </row>
    <row r="20" spans="2:26" ht="15.75" x14ac:dyDescent="0.25">
      <c r="B20" s="227" t="s">
        <v>59</v>
      </c>
      <c r="C20" s="228" t="s">
        <v>37</v>
      </c>
      <c r="D20" s="228" t="s">
        <v>37</v>
      </c>
      <c r="E20" s="228" t="s">
        <v>37</v>
      </c>
      <c r="F20" s="43" t="s">
        <v>60</v>
      </c>
      <c r="G20" s="136">
        <v>5050</v>
      </c>
      <c r="H20" s="52">
        <v>0.1</v>
      </c>
      <c r="I20" s="52">
        <v>0.1</v>
      </c>
      <c r="J20" s="52">
        <v>0.1</v>
      </c>
      <c r="K20" s="49">
        <v>50</v>
      </c>
      <c r="L20" s="49">
        <v>50</v>
      </c>
      <c r="M20" s="49">
        <v>50</v>
      </c>
      <c r="N20" s="136">
        <f t="shared" si="4"/>
        <v>0.505</v>
      </c>
      <c r="O20" s="136">
        <f t="shared" si="5"/>
        <v>0.505</v>
      </c>
      <c r="P20" s="136">
        <f t="shared" si="6"/>
        <v>0.505</v>
      </c>
      <c r="Q20" s="240">
        <f>SUM(N20:N21)</f>
        <v>1.7799999999999998</v>
      </c>
      <c r="R20" s="240">
        <f t="shared" ref="R20:S20" si="8">SUM(O20:O21)</f>
        <v>1.7799999999999998</v>
      </c>
      <c r="S20" s="240">
        <f t="shared" si="8"/>
        <v>1.7799999999999998</v>
      </c>
      <c r="T20" s="240">
        <f>(Q20*1.5)</f>
        <v>2.67</v>
      </c>
      <c r="U20" s="240">
        <f>(R20*1.5)</f>
        <v>2.67</v>
      </c>
      <c r="V20" s="240">
        <f>(S20*1.5)</f>
        <v>2.67</v>
      </c>
      <c r="W20" s="113"/>
      <c r="X20" s="113"/>
      <c r="Y20" s="113"/>
      <c r="Z20" s="113"/>
    </row>
    <row r="21" spans="2:26" ht="15.75" x14ac:dyDescent="0.25">
      <c r="B21" s="227"/>
      <c r="C21" s="228"/>
      <c r="D21" s="228"/>
      <c r="E21" s="228"/>
      <c r="F21" s="43" t="s">
        <v>23</v>
      </c>
      <c r="G21" s="136">
        <v>425</v>
      </c>
      <c r="H21" s="49">
        <v>3</v>
      </c>
      <c r="I21" s="49">
        <v>3</v>
      </c>
      <c r="J21" s="49">
        <v>3</v>
      </c>
      <c r="K21" s="49">
        <v>3</v>
      </c>
      <c r="L21" s="49">
        <v>3</v>
      </c>
      <c r="M21" s="49">
        <v>3</v>
      </c>
      <c r="N21" s="136">
        <f t="shared" si="4"/>
        <v>1.2749999999999999</v>
      </c>
      <c r="O21" s="136">
        <f t="shared" si="5"/>
        <v>1.2749999999999999</v>
      </c>
      <c r="P21" s="136">
        <f t="shared" si="6"/>
        <v>1.2749999999999999</v>
      </c>
      <c r="Q21" s="240"/>
      <c r="R21" s="240"/>
      <c r="S21" s="240"/>
      <c r="T21" s="240"/>
      <c r="U21" s="240"/>
      <c r="V21" s="240"/>
      <c r="W21" s="113"/>
      <c r="X21" s="113"/>
      <c r="Y21" s="113"/>
      <c r="Z21" s="113"/>
    </row>
    <row r="22" spans="2:26" ht="15.75" x14ac:dyDescent="0.25">
      <c r="B22" s="65" t="s">
        <v>58</v>
      </c>
      <c r="C22" s="57">
        <v>120</v>
      </c>
      <c r="D22" s="57">
        <v>120</v>
      </c>
      <c r="E22" s="57">
        <v>120</v>
      </c>
      <c r="F22" s="43" t="s">
        <v>42</v>
      </c>
      <c r="G22" s="136">
        <v>751</v>
      </c>
      <c r="H22" s="49">
        <v>150</v>
      </c>
      <c r="I22" s="49">
        <v>150</v>
      </c>
      <c r="J22" s="49">
        <v>150</v>
      </c>
      <c r="K22" s="49">
        <v>120</v>
      </c>
      <c r="L22" s="49">
        <v>120</v>
      </c>
      <c r="M22" s="49">
        <v>120</v>
      </c>
      <c r="N22" s="136">
        <f t="shared" si="4"/>
        <v>112.65</v>
      </c>
      <c r="O22" s="136">
        <f t="shared" si="5"/>
        <v>112.65</v>
      </c>
      <c r="P22" s="136">
        <f t="shared" si="6"/>
        <v>112.65</v>
      </c>
      <c r="Q22" s="136">
        <f>SUM(N22)</f>
        <v>112.65</v>
      </c>
      <c r="R22" s="136">
        <f t="shared" ref="R22:S23" si="9">SUM(O22)</f>
        <v>112.65</v>
      </c>
      <c r="S22" s="136">
        <f t="shared" si="9"/>
        <v>112.65</v>
      </c>
      <c r="T22" s="136">
        <f t="shared" ref="T22:V23" si="10">(Q22*1.5)</f>
        <v>168.97500000000002</v>
      </c>
      <c r="U22" s="136">
        <f t="shared" si="10"/>
        <v>168.97500000000002</v>
      </c>
      <c r="V22" s="136">
        <f t="shared" si="10"/>
        <v>168.97500000000002</v>
      </c>
      <c r="W22" s="113"/>
      <c r="X22" s="113"/>
      <c r="Y22" s="113"/>
      <c r="Z22" s="113"/>
    </row>
    <row r="23" spans="2:26" ht="30" x14ac:dyDescent="0.25">
      <c r="B23" s="60" t="s">
        <v>98</v>
      </c>
      <c r="C23" s="59">
        <v>30</v>
      </c>
      <c r="D23" s="59">
        <v>50</v>
      </c>
      <c r="E23" s="59">
        <v>50</v>
      </c>
      <c r="F23" s="60" t="s">
        <v>98</v>
      </c>
      <c r="G23" s="136">
        <v>550</v>
      </c>
      <c r="H23" s="49">
        <v>30</v>
      </c>
      <c r="I23" s="49">
        <v>50</v>
      </c>
      <c r="J23" s="49">
        <v>50</v>
      </c>
      <c r="K23" s="49">
        <v>30</v>
      </c>
      <c r="L23" s="49">
        <v>50</v>
      </c>
      <c r="M23" s="49">
        <v>50</v>
      </c>
      <c r="N23" s="136">
        <f t="shared" si="4"/>
        <v>16.5</v>
      </c>
      <c r="O23" s="136">
        <f t="shared" si="5"/>
        <v>27.5</v>
      </c>
      <c r="P23" s="136">
        <f t="shared" si="6"/>
        <v>27.5</v>
      </c>
      <c r="Q23" s="136">
        <f>SUM(N23)</f>
        <v>16.5</v>
      </c>
      <c r="R23" s="136">
        <f t="shared" si="9"/>
        <v>27.5</v>
      </c>
      <c r="S23" s="136">
        <f t="shared" si="9"/>
        <v>27.5</v>
      </c>
      <c r="T23" s="136">
        <f t="shared" si="10"/>
        <v>24.75</v>
      </c>
      <c r="U23" s="136">
        <f t="shared" si="10"/>
        <v>41.25</v>
      </c>
      <c r="V23" s="136">
        <f t="shared" si="10"/>
        <v>41.25</v>
      </c>
      <c r="W23" s="113"/>
      <c r="X23" s="113"/>
      <c r="Y23" s="113"/>
      <c r="Z23" s="113"/>
    </row>
    <row r="24" spans="2:26" x14ac:dyDescent="0.25"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6"/>
      <c r="Q24" s="161">
        <f t="shared" ref="Q24:V24" si="11">SUM(Q10:Q23)</f>
        <v>353.56799999999998</v>
      </c>
      <c r="R24" s="162">
        <f t="shared" si="11"/>
        <v>409.67999999999995</v>
      </c>
      <c r="S24" s="162">
        <f t="shared" si="11"/>
        <v>457.72899999999993</v>
      </c>
      <c r="T24" s="184">
        <f t="shared" si="11"/>
        <v>530.35200000000009</v>
      </c>
      <c r="U24" s="184">
        <f t="shared" si="11"/>
        <v>614.52</v>
      </c>
      <c r="V24" s="185">
        <f t="shared" si="11"/>
        <v>686.59349999999995</v>
      </c>
      <c r="W24" s="113"/>
      <c r="X24" s="113"/>
      <c r="Y24" s="113"/>
      <c r="Z24" s="113"/>
    </row>
    <row r="25" spans="2:26" x14ac:dyDescent="0.25">
      <c r="B25" s="242" t="s">
        <v>40</v>
      </c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113"/>
      <c r="X25" s="113"/>
      <c r="Y25" s="113"/>
      <c r="Z25" s="113"/>
    </row>
    <row r="26" spans="2:26" x14ac:dyDescent="0.25">
      <c r="B26" s="227" t="s">
        <v>109</v>
      </c>
      <c r="C26" s="239">
        <v>70</v>
      </c>
      <c r="D26" s="239">
        <v>90</v>
      </c>
      <c r="E26" s="239">
        <v>100</v>
      </c>
      <c r="F26" s="64" t="s">
        <v>51</v>
      </c>
      <c r="G26" s="136">
        <v>212</v>
      </c>
      <c r="H26" s="49">
        <v>49</v>
      </c>
      <c r="I26" s="49">
        <v>63</v>
      </c>
      <c r="J26" s="49">
        <v>70</v>
      </c>
      <c r="K26" s="49">
        <v>35</v>
      </c>
      <c r="L26" s="49">
        <v>45</v>
      </c>
      <c r="M26" s="49">
        <v>50</v>
      </c>
      <c r="N26" s="136">
        <f t="shared" ref="N26:N45" si="12">H26*G26/1000</f>
        <v>10.388</v>
      </c>
      <c r="O26" s="136">
        <f t="shared" ref="O26:O45" si="13">I26*G26/1000</f>
        <v>13.356</v>
      </c>
      <c r="P26" s="136">
        <f t="shared" ref="P26:P45" si="14">J26*G26/1000</f>
        <v>14.84</v>
      </c>
      <c r="Q26" s="240">
        <f>SUM(N26:N30)</f>
        <v>45.942000000000007</v>
      </c>
      <c r="R26" s="240">
        <f t="shared" ref="R26:S26" si="15">SUM(O26:O30)</f>
        <v>58.557500000000005</v>
      </c>
      <c r="S26" s="240">
        <f t="shared" si="15"/>
        <v>65.063000000000002</v>
      </c>
      <c r="T26" s="261">
        <f>Q26*1.5</f>
        <v>68.913000000000011</v>
      </c>
      <c r="U26" s="261">
        <f>R26*1.5</f>
        <v>87.836250000000007</v>
      </c>
      <c r="V26" s="261">
        <f>S26*1.5</f>
        <v>97.594500000000011</v>
      </c>
      <c r="W26" s="113"/>
      <c r="X26" s="113"/>
      <c r="Y26" s="113"/>
      <c r="Z26" s="113"/>
    </row>
    <row r="27" spans="2:26" x14ac:dyDescent="0.25">
      <c r="B27" s="227"/>
      <c r="C27" s="239"/>
      <c r="D27" s="239"/>
      <c r="E27" s="239"/>
      <c r="F27" s="81" t="s">
        <v>26</v>
      </c>
      <c r="G27" s="137">
        <v>219</v>
      </c>
      <c r="H27" s="139">
        <v>21</v>
      </c>
      <c r="I27" s="139">
        <v>27</v>
      </c>
      <c r="J27" s="52">
        <v>30</v>
      </c>
      <c r="K27" s="139">
        <v>16</v>
      </c>
      <c r="L27" s="139">
        <v>21</v>
      </c>
      <c r="M27" s="52">
        <v>23</v>
      </c>
      <c r="N27" s="136">
        <f>H27*G29/1000</f>
        <v>16.611000000000001</v>
      </c>
      <c r="O27" s="136">
        <f>I27*G29/1000</f>
        <v>21.356999999999999</v>
      </c>
      <c r="P27" s="136">
        <f>J27*G29/1000</f>
        <v>23.73</v>
      </c>
      <c r="Q27" s="240"/>
      <c r="R27" s="240"/>
      <c r="S27" s="240"/>
      <c r="T27" s="261"/>
      <c r="U27" s="261"/>
      <c r="V27" s="261"/>
      <c r="W27" s="113"/>
      <c r="X27" s="113"/>
      <c r="Y27" s="113"/>
      <c r="Z27" s="113"/>
    </row>
    <row r="28" spans="2:26" x14ac:dyDescent="0.25">
      <c r="B28" s="227"/>
      <c r="C28" s="239"/>
      <c r="D28" s="239"/>
      <c r="E28" s="239"/>
      <c r="F28" s="42" t="s">
        <v>28</v>
      </c>
      <c r="G28" s="136">
        <v>751</v>
      </c>
      <c r="H28" s="139">
        <v>21</v>
      </c>
      <c r="I28" s="139">
        <v>27</v>
      </c>
      <c r="J28" s="52">
        <v>30</v>
      </c>
      <c r="K28" s="139">
        <v>15</v>
      </c>
      <c r="L28" s="139">
        <v>19</v>
      </c>
      <c r="M28" s="52">
        <v>21</v>
      </c>
      <c r="N28" s="136">
        <f t="shared" si="12"/>
        <v>15.771000000000001</v>
      </c>
      <c r="O28" s="136">
        <f t="shared" si="13"/>
        <v>20.277000000000001</v>
      </c>
      <c r="P28" s="136">
        <f t="shared" si="14"/>
        <v>22.53</v>
      </c>
      <c r="Q28" s="240"/>
      <c r="R28" s="240"/>
      <c r="S28" s="240"/>
      <c r="T28" s="261"/>
      <c r="U28" s="261"/>
      <c r="V28" s="261"/>
      <c r="W28" s="113"/>
      <c r="X28" s="113"/>
      <c r="Y28" s="113"/>
      <c r="Z28" s="113"/>
    </row>
    <row r="29" spans="2:26" x14ac:dyDescent="0.25">
      <c r="B29" s="227"/>
      <c r="C29" s="239"/>
      <c r="D29" s="239"/>
      <c r="E29" s="239"/>
      <c r="F29" s="42" t="s">
        <v>12</v>
      </c>
      <c r="G29" s="136">
        <v>791</v>
      </c>
      <c r="H29" s="52">
        <v>4</v>
      </c>
      <c r="I29" s="52">
        <v>4.5</v>
      </c>
      <c r="J29" s="52">
        <v>5</v>
      </c>
      <c r="K29" s="52">
        <v>4</v>
      </c>
      <c r="L29" s="52">
        <v>4.5</v>
      </c>
      <c r="M29" s="52">
        <v>5</v>
      </c>
      <c r="N29" s="136">
        <f t="shared" si="12"/>
        <v>3.1640000000000001</v>
      </c>
      <c r="O29" s="136">
        <f t="shared" si="13"/>
        <v>3.5594999999999999</v>
      </c>
      <c r="P29" s="136">
        <f t="shared" si="14"/>
        <v>3.9550000000000001</v>
      </c>
      <c r="Q29" s="240"/>
      <c r="R29" s="240"/>
      <c r="S29" s="240"/>
      <c r="T29" s="261"/>
      <c r="U29" s="261"/>
      <c r="V29" s="261"/>
      <c r="W29" s="113"/>
      <c r="X29" s="113"/>
      <c r="Y29" s="113"/>
      <c r="Z29" s="113"/>
    </row>
    <row r="30" spans="2:26" ht="15.75" x14ac:dyDescent="0.25">
      <c r="B30" s="227"/>
      <c r="C30" s="239"/>
      <c r="D30" s="239"/>
      <c r="E30" s="239"/>
      <c r="F30" s="43" t="s">
        <v>19</v>
      </c>
      <c r="G30" s="136">
        <v>80</v>
      </c>
      <c r="H30" s="52">
        <v>0.1</v>
      </c>
      <c r="I30" s="52">
        <v>0.1</v>
      </c>
      <c r="J30" s="52">
        <v>0.1</v>
      </c>
      <c r="K30" s="52">
        <v>0.1</v>
      </c>
      <c r="L30" s="52">
        <v>0.1</v>
      </c>
      <c r="M30" s="52">
        <v>0.1</v>
      </c>
      <c r="N30" s="136">
        <f t="shared" si="12"/>
        <v>8.0000000000000002E-3</v>
      </c>
      <c r="O30" s="136">
        <f t="shared" si="13"/>
        <v>8.0000000000000002E-3</v>
      </c>
      <c r="P30" s="136">
        <f t="shared" si="14"/>
        <v>8.0000000000000002E-3</v>
      </c>
      <c r="Q30" s="240"/>
      <c r="R30" s="240"/>
      <c r="S30" s="240"/>
      <c r="T30" s="261"/>
      <c r="U30" s="261"/>
      <c r="V30" s="261"/>
      <c r="W30" s="113"/>
      <c r="X30" s="113"/>
      <c r="Y30" s="113"/>
      <c r="Z30" s="113"/>
    </row>
    <row r="31" spans="2:26" x14ac:dyDescent="0.25">
      <c r="B31" s="227" t="s">
        <v>149</v>
      </c>
      <c r="C31" s="239">
        <v>70</v>
      </c>
      <c r="D31" s="239">
        <v>90</v>
      </c>
      <c r="E31" s="239">
        <v>100</v>
      </c>
      <c r="F31" s="64" t="s">
        <v>134</v>
      </c>
      <c r="G31" s="136">
        <v>5650</v>
      </c>
      <c r="H31" s="49">
        <v>80</v>
      </c>
      <c r="I31" s="49">
        <v>90</v>
      </c>
      <c r="J31" s="49">
        <v>100</v>
      </c>
      <c r="K31" s="49">
        <v>75</v>
      </c>
      <c r="L31" s="49">
        <v>85</v>
      </c>
      <c r="M31" s="49">
        <v>90</v>
      </c>
      <c r="N31" s="136">
        <f t="shared" si="12"/>
        <v>452</v>
      </c>
      <c r="O31" s="136">
        <f t="shared" si="13"/>
        <v>508.5</v>
      </c>
      <c r="P31" s="136">
        <f t="shared" si="14"/>
        <v>565</v>
      </c>
      <c r="Q31" s="240">
        <f>SUM(N31:N36)</f>
        <v>460.59300000000002</v>
      </c>
      <c r="R31" s="240">
        <f t="shared" ref="R31:S31" si="16">SUM(O31:O36)</f>
        <v>521.03399999999999</v>
      </c>
      <c r="S31" s="240">
        <f t="shared" si="16"/>
        <v>579.42399999999998</v>
      </c>
      <c r="T31" s="261">
        <f>Q31*1.5</f>
        <v>690.8895</v>
      </c>
      <c r="U31" s="261">
        <f>R31*1.5</f>
        <v>781.55099999999993</v>
      </c>
      <c r="V31" s="261">
        <f>S31*1.5</f>
        <v>869.13599999999997</v>
      </c>
      <c r="W31" s="113"/>
      <c r="X31" s="113"/>
      <c r="Y31" s="113"/>
      <c r="Z31" s="113"/>
    </row>
    <row r="32" spans="2:26" x14ac:dyDescent="0.25">
      <c r="B32" s="227"/>
      <c r="C32" s="239"/>
      <c r="D32" s="239"/>
      <c r="E32" s="239"/>
      <c r="F32" s="42" t="s">
        <v>53</v>
      </c>
      <c r="G32" s="136">
        <v>426</v>
      </c>
      <c r="H32" s="139">
        <v>7</v>
      </c>
      <c r="I32" s="139">
        <v>12</v>
      </c>
      <c r="J32" s="52">
        <v>15</v>
      </c>
      <c r="K32" s="139">
        <v>7</v>
      </c>
      <c r="L32" s="139">
        <v>12</v>
      </c>
      <c r="M32" s="52">
        <v>15</v>
      </c>
      <c r="N32" s="136">
        <f t="shared" si="12"/>
        <v>2.9820000000000002</v>
      </c>
      <c r="O32" s="136">
        <f t="shared" si="13"/>
        <v>5.1120000000000001</v>
      </c>
      <c r="P32" s="136">
        <f t="shared" si="14"/>
        <v>6.39</v>
      </c>
      <c r="Q32" s="240"/>
      <c r="R32" s="240"/>
      <c r="S32" s="240"/>
      <c r="T32" s="261"/>
      <c r="U32" s="261"/>
      <c r="V32" s="261"/>
      <c r="W32" s="113"/>
      <c r="X32" s="113"/>
      <c r="Y32" s="113"/>
      <c r="Z32" s="113"/>
    </row>
    <row r="33" spans="1:26" x14ac:dyDescent="0.25">
      <c r="B33" s="227"/>
      <c r="C33" s="239"/>
      <c r="D33" s="239"/>
      <c r="E33" s="239"/>
      <c r="F33" s="42" t="s">
        <v>87</v>
      </c>
      <c r="G33" s="136">
        <v>517</v>
      </c>
      <c r="H33" s="139">
        <v>5</v>
      </c>
      <c r="I33" s="139">
        <v>5</v>
      </c>
      <c r="J33" s="52">
        <v>5</v>
      </c>
      <c r="K33" s="139">
        <v>5</v>
      </c>
      <c r="L33" s="139">
        <v>5</v>
      </c>
      <c r="M33" s="52">
        <v>5</v>
      </c>
      <c r="N33" s="136">
        <f t="shared" si="12"/>
        <v>2.585</v>
      </c>
      <c r="O33" s="136">
        <f t="shared" si="13"/>
        <v>2.585</v>
      </c>
      <c r="P33" s="136">
        <f t="shared" si="14"/>
        <v>2.585</v>
      </c>
      <c r="Q33" s="240"/>
      <c r="R33" s="240"/>
      <c r="S33" s="240"/>
      <c r="T33" s="261"/>
      <c r="U33" s="261"/>
      <c r="V33" s="261"/>
      <c r="W33" s="113"/>
      <c r="X33" s="113"/>
      <c r="Y33" s="113"/>
      <c r="Z33" s="113"/>
    </row>
    <row r="34" spans="1:26" x14ac:dyDescent="0.25">
      <c r="B34" s="227"/>
      <c r="C34" s="239"/>
      <c r="D34" s="239"/>
      <c r="E34" s="239"/>
      <c r="F34" s="42" t="s">
        <v>11</v>
      </c>
      <c r="G34" s="136">
        <v>204</v>
      </c>
      <c r="H34" s="139">
        <v>7</v>
      </c>
      <c r="I34" s="139">
        <v>12</v>
      </c>
      <c r="J34" s="49">
        <v>15</v>
      </c>
      <c r="K34" s="139">
        <v>5</v>
      </c>
      <c r="L34" s="139">
        <v>10</v>
      </c>
      <c r="M34" s="52">
        <v>12</v>
      </c>
      <c r="N34" s="136">
        <f t="shared" si="12"/>
        <v>1.4279999999999999</v>
      </c>
      <c r="O34" s="136">
        <f t="shared" si="13"/>
        <v>2.448</v>
      </c>
      <c r="P34" s="136">
        <f t="shared" si="14"/>
        <v>3.06</v>
      </c>
      <c r="Q34" s="240"/>
      <c r="R34" s="240"/>
      <c r="S34" s="240"/>
      <c r="T34" s="261"/>
      <c r="U34" s="261"/>
      <c r="V34" s="261"/>
      <c r="W34" s="113"/>
      <c r="X34" s="113"/>
      <c r="Y34" s="113"/>
      <c r="Z34" s="113"/>
    </row>
    <row r="35" spans="1:26" x14ac:dyDescent="0.25">
      <c r="B35" s="227"/>
      <c r="C35" s="239"/>
      <c r="D35" s="239"/>
      <c r="E35" s="239"/>
      <c r="F35" s="42" t="s">
        <v>12</v>
      </c>
      <c r="G35" s="136">
        <v>791</v>
      </c>
      <c r="H35" s="52">
        <v>2</v>
      </c>
      <c r="I35" s="52">
        <v>3</v>
      </c>
      <c r="J35" s="52">
        <v>3</v>
      </c>
      <c r="K35" s="52">
        <v>2</v>
      </c>
      <c r="L35" s="52">
        <v>3</v>
      </c>
      <c r="M35" s="52">
        <v>3</v>
      </c>
      <c r="N35" s="136">
        <f t="shared" si="12"/>
        <v>1.5820000000000001</v>
      </c>
      <c r="O35" s="136">
        <f t="shared" si="13"/>
        <v>2.3730000000000002</v>
      </c>
      <c r="P35" s="136">
        <f t="shared" si="14"/>
        <v>2.3730000000000002</v>
      </c>
      <c r="Q35" s="240"/>
      <c r="R35" s="240"/>
      <c r="S35" s="240"/>
      <c r="T35" s="261"/>
      <c r="U35" s="261"/>
      <c r="V35" s="261"/>
      <c r="W35" s="113"/>
      <c r="X35" s="113"/>
      <c r="Y35" s="113"/>
      <c r="Z35" s="113"/>
    </row>
    <row r="36" spans="1:26" ht="15.75" x14ac:dyDescent="0.25">
      <c r="B36" s="227"/>
      <c r="C36" s="239"/>
      <c r="D36" s="239"/>
      <c r="E36" s="239"/>
      <c r="F36" s="43" t="s">
        <v>19</v>
      </c>
      <c r="G36" s="136">
        <v>80</v>
      </c>
      <c r="H36" s="52">
        <v>0.2</v>
      </c>
      <c r="I36" s="52">
        <v>0.2</v>
      </c>
      <c r="J36" s="52">
        <v>0.2</v>
      </c>
      <c r="K36" s="52">
        <v>0.2</v>
      </c>
      <c r="L36" s="52">
        <v>0.2</v>
      </c>
      <c r="M36" s="52">
        <v>0.2</v>
      </c>
      <c r="N36" s="136">
        <f t="shared" si="12"/>
        <v>1.6E-2</v>
      </c>
      <c r="O36" s="136">
        <f t="shared" si="13"/>
        <v>1.6E-2</v>
      </c>
      <c r="P36" s="136">
        <f t="shared" si="14"/>
        <v>1.6E-2</v>
      </c>
      <c r="Q36" s="240"/>
      <c r="R36" s="240"/>
      <c r="S36" s="240"/>
      <c r="T36" s="261"/>
      <c r="U36" s="261"/>
      <c r="V36" s="261"/>
      <c r="W36" s="113"/>
      <c r="X36" s="113"/>
      <c r="Y36" s="113"/>
      <c r="Z36" s="113"/>
    </row>
    <row r="37" spans="1:26" ht="15.75" x14ac:dyDescent="0.25">
      <c r="B37" s="227" t="s">
        <v>84</v>
      </c>
      <c r="C37" s="239">
        <v>20</v>
      </c>
      <c r="D37" s="239">
        <v>20</v>
      </c>
      <c r="E37" s="239">
        <v>20</v>
      </c>
      <c r="F37" s="43" t="s">
        <v>68</v>
      </c>
      <c r="G37" s="136">
        <v>2103</v>
      </c>
      <c r="H37" s="52">
        <v>10</v>
      </c>
      <c r="I37" s="52">
        <v>10</v>
      </c>
      <c r="J37" s="52">
        <v>10</v>
      </c>
      <c r="K37" s="52">
        <v>10</v>
      </c>
      <c r="L37" s="52">
        <v>10</v>
      </c>
      <c r="M37" s="52">
        <v>10</v>
      </c>
      <c r="N37" s="136">
        <f t="shared" si="12"/>
        <v>21.03</v>
      </c>
      <c r="O37" s="136">
        <f t="shared" si="13"/>
        <v>21.03</v>
      </c>
      <c r="P37" s="136">
        <f t="shared" si="14"/>
        <v>21.03</v>
      </c>
      <c r="Q37" s="240">
        <f>SUM(N37:N39)</f>
        <v>30.594000000000001</v>
      </c>
      <c r="R37" s="240">
        <f t="shared" ref="R37:S37" si="17">SUM(O37:O39)</f>
        <v>30.594000000000001</v>
      </c>
      <c r="S37" s="240">
        <f t="shared" si="17"/>
        <v>30.594000000000001</v>
      </c>
      <c r="T37" s="238">
        <f>(Q37*1.5)</f>
        <v>45.891000000000005</v>
      </c>
      <c r="U37" s="238">
        <f>(R37*1.5)</f>
        <v>45.891000000000005</v>
      </c>
      <c r="V37" s="238">
        <f>(S37*1.5)</f>
        <v>45.891000000000005</v>
      </c>
      <c r="W37" s="113"/>
      <c r="X37" s="113"/>
      <c r="Y37" s="113"/>
      <c r="Z37" s="113"/>
    </row>
    <row r="38" spans="1:26" ht="15.75" x14ac:dyDescent="0.25">
      <c r="B38" s="227"/>
      <c r="C38" s="239"/>
      <c r="D38" s="239"/>
      <c r="E38" s="239"/>
      <c r="F38" s="43" t="s">
        <v>67</v>
      </c>
      <c r="G38" s="136">
        <v>222</v>
      </c>
      <c r="H38" s="52">
        <v>2</v>
      </c>
      <c r="I38" s="52">
        <v>2</v>
      </c>
      <c r="J38" s="52">
        <v>2</v>
      </c>
      <c r="K38" s="52">
        <v>2</v>
      </c>
      <c r="L38" s="52">
        <v>2</v>
      </c>
      <c r="M38" s="52">
        <v>2</v>
      </c>
      <c r="N38" s="136">
        <f t="shared" si="12"/>
        <v>0.44400000000000001</v>
      </c>
      <c r="O38" s="136">
        <f t="shared" si="13"/>
        <v>0.44400000000000001</v>
      </c>
      <c r="P38" s="136">
        <f t="shared" si="14"/>
        <v>0.44400000000000001</v>
      </c>
      <c r="Q38" s="240"/>
      <c r="R38" s="240"/>
      <c r="S38" s="240"/>
      <c r="T38" s="238"/>
      <c r="U38" s="238"/>
      <c r="V38" s="238"/>
      <c r="W38" s="113"/>
      <c r="X38" s="113"/>
      <c r="Y38" s="113"/>
      <c r="Z38" s="113"/>
    </row>
    <row r="39" spans="1:26" ht="15.75" x14ac:dyDescent="0.25">
      <c r="B39" s="227"/>
      <c r="C39" s="239"/>
      <c r="D39" s="239"/>
      <c r="E39" s="239"/>
      <c r="F39" s="43" t="s">
        <v>14</v>
      </c>
      <c r="G39" s="136">
        <v>4560</v>
      </c>
      <c r="H39" s="52">
        <v>2</v>
      </c>
      <c r="I39" s="52">
        <v>2</v>
      </c>
      <c r="J39" s="52">
        <v>2</v>
      </c>
      <c r="K39" s="52">
        <v>2</v>
      </c>
      <c r="L39" s="52">
        <v>2</v>
      </c>
      <c r="M39" s="52">
        <v>2</v>
      </c>
      <c r="N39" s="136">
        <f t="shared" si="12"/>
        <v>9.1199999999999992</v>
      </c>
      <c r="O39" s="136">
        <f t="shared" si="13"/>
        <v>9.1199999999999992</v>
      </c>
      <c r="P39" s="136">
        <f t="shared" si="14"/>
        <v>9.1199999999999992</v>
      </c>
      <c r="Q39" s="240"/>
      <c r="R39" s="240"/>
      <c r="S39" s="240"/>
      <c r="T39" s="238"/>
      <c r="U39" s="238"/>
      <c r="V39" s="238"/>
      <c r="W39" s="113"/>
      <c r="X39" s="113"/>
      <c r="Y39" s="113"/>
      <c r="Z39" s="113"/>
    </row>
    <row r="40" spans="1:26" x14ac:dyDescent="0.25">
      <c r="B40" s="227" t="s">
        <v>85</v>
      </c>
      <c r="C40" s="239">
        <v>130</v>
      </c>
      <c r="D40" s="239">
        <v>150</v>
      </c>
      <c r="E40" s="239">
        <v>180</v>
      </c>
      <c r="F40" s="65" t="s">
        <v>70</v>
      </c>
      <c r="G40" s="136">
        <v>613</v>
      </c>
      <c r="H40" s="49">
        <v>45.5</v>
      </c>
      <c r="I40" s="49">
        <v>52.5</v>
      </c>
      <c r="J40" s="49">
        <v>63</v>
      </c>
      <c r="K40" s="49">
        <v>45.5</v>
      </c>
      <c r="L40" s="49">
        <v>52.5</v>
      </c>
      <c r="M40" s="49">
        <v>63</v>
      </c>
      <c r="N40" s="136">
        <f t="shared" si="12"/>
        <v>27.891500000000001</v>
      </c>
      <c r="O40" s="136">
        <f t="shared" si="13"/>
        <v>32.182499999999997</v>
      </c>
      <c r="P40" s="136">
        <f t="shared" si="14"/>
        <v>38.619</v>
      </c>
      <c r="Q40" s="240">
        <f>SUM(O40:O42)</f>
        <v>54.998499999999993</v>
      </c>
      <c r="R40" s="240">
        <f t="shared" ref="R40:S40" si="18">SUM(P40:P42)</f>
        <v>61.442999999999998</v>
      </c>
      <c r="S40" s="240">
        <f t="shared" si="18"/>
        <v>54.998499999999993</v>
      </c>
      <c r="T40" s="238">
        <f>(Q40*1.5)</f>
        <v>82.497749999999996</v>
      </c>
      <c r="U40" s="238">
        <f>(R40*1.5)</f>
        <v>92.164500000000004</v>
      </c>
      <c r="V40" s="238">
        <f>(S40*1.5)</f>
        <v>82.497749999999996</v>
      </c>
      <c r="W40" s="113"/>
      <c r="X40" s="113"/>
      <c r="Y40" s="113"/>
      <c r="Z40" s="113"/>
    </row>
    <row r="41" spans="1:26" ht="15.75" x14ac:dyDescent="0.25">
      <c r="B41" s="227"/>
      <c r="C41" s="239"/>
      <c r="D41" s="239"/>
      <c r="E41" s="239"/>
      <c r="F41" s="43" t="s">
        <v>19</v>
      </c>
      <c r="G41" s="136">
        <v>80</v>
      </c>
      <c r="H41" s="52">
        <v>0.1</v>
      </c>
      <c r="I41" s="52">
        <v>0.2</v>
      </c>
      <c r="J41" s="52">
        <v>0.3</v>
      </c>
      <c r="K41" s="52">
        <v>0.1</v>
      </c>
      <c r="L41" s="52">
        <v>0.2</v>
      </c>
      <c r="M41" s="52">
        <v>0.3</v>
      </c>
      <c r="N41" s="136">
        <f t="shared" si="12"/>
        <v>8.0000000000000002E-3</v>
      </c>
      <c r="O41" s="136">
        <f t="shared" si="13"/>
        <v>1.6E-2</v>
      </c>
      <c r="P41" s="136">
        <f t="shared" si="14"/>
        <v>2.4E-2</v>
      </c>
      <c r="Q41" s="240"/>
      <c r="R41" s="240"/>
      <c r="S41" s="240"/>
      <c r="T41" s="238"/>
      <c r="U41" s="238"/>
      <c r="V41" s="238"/>
      <c r="W41" s="113"/>
      <c r="X41" s="113"/>
      <c r="Y41" s="113"/>
      <c r="Z41" s="113"/>
    </row>
    <row r="42" spans="1:26" x14ac:dyDescent="0.25">
      <c r="B42" s="227"/>
      <c r="C42" s="239"/>
      <c r="D42" s="239"/>
      <c r="E42" s="239"/>
      <c r="F42" s="42" t="s">
        <v>14</v>
      </c>
      <c r="G42" s="136">
        <v>4560</v>
      </c>
      <c r="H42" s="49">
        <v>5</v>
      </c>
      <c r="I42" s="49">
        <v>5</v>
      </c>
      <c r="J42" s="49">
        <v>5</v>
      </c>
      <c r="K42" s="49">
        <v>5</v>
      </c>
      <c r="L42" s="49">
        <v>5</v>
      </c>
      <c r="M42" s="49">
        <v>5</v>
      </c>
      <c r="N42" s="136">
        <f t="shared" si="12"/>
        <v>22.8</v>
      </c>
      <c r="O42" s="136">
        <f t="shared" si="13"/>
        <v>22.8</v>
      </c>
      <c r="P42" s="136">
        <f t="shared" si="14"/>
        <v>22.8</v>
      </c>
      <c r="Q42" s="240"/>
      <c r="R42" s="240"/>
      <c r="S42" s="240"/>
      <c r="T42" s="238"/>
      <c r="U42" s="238"/>
      <c r="V42" s="238"/>
      <c r="W42" s="113"/>
      <c r="X42" s="113"/>
      <c r="Y42" s="113"/>
      <c r="Z42" s="113"/>
    </row>
    <row r="43" spans="1:26" x14ac:dyDescent="0.25">
      <c r="B43" s="227" t="s">
        <v>34</v>
      </c>
      <c r="C43" s="239">
        <v>200</v>
      </c>
      <c r="D43" s="239">
        <v>200</v>
      </c>
      <c r="E43" s="239">
        <v>200</v>
      </c>
      <c r="F43" s="66" t="s">
        <v>35</v>
      </c>
      <c r="G43" s="136">
        <v>630</v>
      </c>
      <c r="H43" s="139">
        <v>20</v>
      </c>
      <c r="I43" s="139">
        <v>20</v>
      </c>
      <c r="J43" s="139">
        <v>20</v>
      </c>
      <c r="K43" s="139">
        <v>20</v>
      </c>
      <c r="L43" s="139">
        <v>20</v>
      </c>
      <c r="M43" s="139">
        <v>20</v>
      </c>
      <c r="N43" s="136">
        <f t="shared" si="12"/>
        <v>12.6</v>
      </c>
      <c r="O43" s="136">
        <f t="shared" si="13"/>
        <v>12.6</v>
      </c>
      <c r="P43" s="136">
        <f t="shared" si="14"/>
        <v>12.6</v>
      </c>
      <c r="Q43" s="240">
        <f>SUM(N43:N44)</f>
        <v>13.875</v>
      </c>
      <c r="R43" s="240">
        <f t="shared" ref="R43:S43" si="19">SUM(O43:O44)</f>
        <v>13.875</v>
      </c>
      <c r="S43" s="240">
        <f t="shared" si="19"/>
        <v>13.875</v>
      </c>
      <c r="T43" s="240">
        <f>Q43*1.5</f>
        <v>20.8125</v>
      </c>
      <c r="U43" s="240">
        <f>R43*1.5</f>
        <v>20.8125</v>
      </c>
      <c r="V43" s="240">
        <f>S43*1.5</f>
        <v>20.8125</v>
      </c>
      <c r="W43" s="113"/>
      <c r="X43" s="113"/>
      <c r="Y43" s="113"/>
      <c r="Z43" s="113"/>
    </row>
    <row r="44" spans="1:26" x14ac:dyDescent="0.25">
      <c r="B44" s="227"/>
      <c r="C44" s="239"/>
      <c r="D44" s="239"/>
      <c r="E44" s="239"/>
      <c r="F44" s="67" t="s">
        <v>23</v>
      </c>
      <c r="G44" s="136">
        <v>425</v>
      </c>
      <c r="H44" s="49">
        <v>3</v>
      </c>
      <c r="I44" s="49">
        <v>3</v>
      </c>
      <c r="J44" s="49">
        <v>3</v>
      </c>
      <c r="K44" s="49">
        <v>3</v>
      </c>
      <c r="L44" s="49">
        <v>3</v>
      </c>
      <c r="M44" s="49">
        <v>3</v>
      </c>
      <c r="N44" s="136">
        <f t="shared" si="12"/>
        <v>1.2749999999999999</v>
      </c>
      <c r="O44" s="136">
        <f t="shared" si="13"/>
        <v>1.2749999999999999</v>
      </c>
      <c r="P44" s="136">
        <f t="shared" si="14"/>
        <v>1.2749999999999999</v>
      </c>
      <c r="Q44" s="240"/>
      <c r="R44" s="240"/>
      <c r="S44" s="240"/>
      <c r="T44" s="240"/>
      <c r="U44" s="240"/>
      <c r="V44" s="240"/>
      <c r="W44" s="113"/>
      <c r="X44" s="113"/>
      <c r="Y44" s="113"/>
      <c r="Z44" s="113"/>
    </row>
    <row r="45" spans="1:26" ht="30" x14ac:dyDescent="0.25">
      <c r="B45" s="60" t="s">
        <v>98</v>
      </c>
      <c r="C45" s="59">
        <v>30</v>
      </c>
      <c r="D45" s="59">
        <v>50</v>
      </c>
      <c r="E45" s="59">
        <v>50</v>
      </c>
      <c r="F45" s="60" t="s">
        <v>98</v>
      </c>
      <c r="G45" s="139">
        <v>550</v>
      </c>
      <c r="H45" s="49">
        <v>30</v>
      </c>
      <c r="I45" s="49">
        <v>50</v>
      </c>
      <c r="J45" s="49">
        <v>50</v>
      </c>
      <c r="K45" s="49">
        <v>30</v>
      </c>
      <c r="L45" s="49">
        <v>50</v>
      </c>
      <c r="M45" s="49">
        <v>50</v>
      </c>
      <c r="N45" s="136">
        <f t="shared" si="12"/>
        <v>16.5</v>
      </c>
      <c r="O45" s="136">
        <f t="shared" si="13"/>
        <v>27.5</v>
      </c>
      <c r="P45" s="136">
        <f t="shared" si="14"/>
        <v>27.5</v>
      </c>
      <c r="Q45" s="136">
        <f>SUM(N45)</f>
        <v>16.5</v>
      </c>
      <c r="R45" s="136">
        <f t="shared" ref="R45:S45" si="20">SUM(O45)</f>
        <v>27.5</v>
      </c>
      <c r="S45" s="136">
        <f t="shared" si="20"/>
        <v>27.5</v>
      </c>
      <c r="T45" s="139">
        <f>Q45*1.5</f>
        <v>24.75</v>
      </c>
      <c r="U45" s="139">
        <f>R45*1.5</f>
        <v>41.25</v>
      </c>
      <c r="V45" s="139">
        <f>S45*1.5</f>
        <v>41.25</v>
      </c>
      <c r="W45" s="113"/>
      <c r="X45" s="113"/>
      <c r="Y45" s="113"/>
      <c r="Z45" s="113"/>
    </row>
    <row r="46" spans="1:26" x14ac:dyDescent="0.25">
      <c r="A46" s="316"/>
      <c r="B46" s="316"/>
      <c r="C46" s="316"/>
      <c r="D46" s="316"/>
      <c r="E46" s="316"/>
      <c r="F46" s="316"/>
      <c r="G46" s="316"/>
      <c r="H46" s="316"/>
      <c r="I46" s="316"/>
      <c r="J46" s="316"/>
      <c r="K46" s="316"/>
      <c r="L46" s="316"/>
      <c r="M46" s="316"/>
      <c r="N46" s="316"/>
      <c r="O46" s="316"/>
      <c r="P46" s="317"/>
      <c r="Q46" s="165">
        <f t="shared" ref="Q46:V46" si="21">SUM(Q26:Q45)</f>
        <v>622.50250000000005</v>
      </c>
      <c r="R46" s="165">
        <f t="shared" si="21"/>
        <v>713.00350000000003</v>
      </c>
      <c r="S46" s="165">
        <f t="shared" si="21"/>
        <v>771.45450000000005</v>
      </c>
      <c r="T46" s="166">
        <f t="shared" si="21"/>
        <v>933.75374999999997</v>
      </c>
      <c r="U46" s="166">
        <f t="shared" si="21"/>
        <v>1069.5052499999999</v>
      </c>
      <c r="V46" s="166">
        <f t="shared" si="21"/>
        <v>1157.18175</v>
      </c>
      <c r="W46" s="113"/>
      <c r="X46" s="113"/>
      <c r="Y46" s="113"/>
      <c r="Z46" s="113"/>
    </row>
    <row r="47" spans="1:26" x14ac:dyDescent="0.25">
      <c r="B47" s="242" t="s">
        <v>24</v>
      </c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113"/>
      <c r="X47" s="113"/>
      <c r="Y47" s="113"/>
      <c r="Z47" s="113"/>
    </row>
    <row r="48" spans="1:26" ht="15" customHeight="1" x14ac:dyDescent="0.25">
      <c r="B48" s="241" t="s">
        <v>82</v>
      </c>
      <c r="C48" s="239">
        <v>70</v>
      </c>
      <c r="D48" s="239">
        <v>90</v>
      </c>
      <c r="E48" s="239">
        <v>100</v>
      </c>
      <c r="F48" s="42" t="s">
        <v>44</v>
      </c>
      <c r="G48" s="136">
        <v>1500</v>
      </c>
      <c r="H48" s="49">
        <v>76</v>
      </c>
      <c r="I48" s="49">
        <v>80</v>
      </c>
      <c r="J48" s="49">
        <v>80</v>
      </c>
      <c r="K48" s="49">
        <v>70</v>
      </c>
      <c r="L48" s="49">
        <v>75</v>
      </c>
      <c r="M48" s="49">
        <v>75</v>
      </c>
      <c r="N48" s="136">
        <f t="shared" ref="N48:N53" si="22">H48*G48/1000</f>
        <v>114</v>
      </c>
      <c r="O48" s="136">
        <f t="shared" ref="O48:O53" si="23">I48*G48/1000</f>
        <v>120</v>
      </c>
      <c r="P48" s="136">
        <f t="shared" ref="P48:P53" si="24">J48*G48/1000</f>
        <v>120</v>
      </c>
      <c r="Q48" s="240">
        <f>SUM(N48:N53)</f>
        <v>143.26599999999999</v>
      </c>
      <c r="R48" s="240">
        <f>SUM(O48:O53)</f>
        <v>151.19200000000001</v>
      </c>
      <c r="S48" s="240">
        <f>SUM(P48:P53)</f>
        <v>138.804</v>
      </c>
      <c r="T48" s="261">
        <f>Q48*1.5</f>
        <v>214.899</v>
      </c>
      <c r="U48" s="261">
        <f>R48*1.5</f>
        <v>226.78800000000001</v>
      </c>
      <c r="V48" s="261">
        <f>S48*1.5</f>
        <v>208.20600000000002</v>
      </c>
      <c r="W48" s="113"/>
      <c r="X48" s="113"/>
      <c r="Y48" s="113"/>
      <c r="Z48" s="113"/>
    </row>
    <row r="49" spans="1:26" ht="15" customHeight="1" x14ac:dyDescent="0.25">
      <c r="B49" s="241"/>
      <c r="C49" s="239"/>
      <c r="D49" s="239"/>
      <c r="E49" s="239"/>
      <c r="F49" s="66" t="s">
        <v>10</v>
      </c>
      <c r="G49" s="136">
        <v>219</v>
      </c>
      <c r="H49" s="49">
        <v>30</v>
      </c>
      <c r="I49" s="49">
        <v>36</v>
      </c>
      <c r="J49" s="49">
        <v>40</v>
      </c>
      <c r="K49" s="49">
        <v>26</v>
      </c>
      <c r="L49" s="49">
        <v>39</v>
      </c>
      <c r="M49" s="49">
        <v>36</v>
      </c>
      <c r="N49" s="124">
        <f t="shared" si="22"/>
        <v>6.57</v>
      </c>
      <c r="O49" s="124">
        <f t="shared" si="23"/>
        <v>7.8840000000000003</v>
      </c>
      <c r="P49" s="124">
        <f t="shared" si="24"/>
        <v>8.76</v>
      </c>
      <c r="Q49" s="240"/>
      <c r="R49" s="240"/>
      <c r="S49" s="240"/>
      <c r="T49" s="261"/>
      <c r="U49" s="261"/>
      <c r="V49" s="261"/>
      <c r="W49" s="113"/>
      <c r="X49" s="113"/>
      <c r="Y49" s="113"/>
      <c r="Z49" s="113"/>
    </row>
    <row r="50" spans="1:26" x14ac:dyDescent="0.25">
      <c r="B50" s="241"/>
      <c r="C50" s="239"/>
      <c r="D50" s="239"/>
      <c r="E50" s="239"/>
      <c r="F50" s="42" t="s">
        <v>25</v>
      </c>
      <c r="G50" s="136">
        <v>204</v>
      </c>
      <c r="H50" s="49">
        <v>25</v>
      </c>
      <c r="I50" s="49">
        <v>28</v>
      </c>
      <c r="J50" s="49">
        <v>30</v>
      </c>
      <c r="K50" s="49">
        <v>22</v>
      </c>
      <c r="L50" s="49">
        <v>25</v>
      </c>
      <c r="M50" s="49">
        <v>28</v>
      </c>
      <c r="N50" s="124">
        <f t="shared" si="22"/>
        <v>5.0999999999999996</v>
      </c>
      <c r="O50" s="124">
        <f t="shared" si="23"/>
        <v>5.7119999999999997</v>
      </c>
      <c r="P50" s="124">
        <f t="shared" si="24"/>
        <v>6.12</v>
      </c>
      <c r="Q50" s="240"/>
      <c r="R50" s="240"/>
      <c r="S50" s="240"/>
      <c r="T50" s="261"/>
      <c r="U50" s="261"/>
      <c r="V50" s="261"/>
      <c r="W50" s="113"/>
      <c r="X50" s="113"/>
      <c r="Y50" s="113"/>
      <c r="Z50" s="113"/>
    </row>
    <row r="51" spans="1:26" x14ac:dyDescent="0.25">
      <c r="B51" s="241"/>
      <c r="C51" s="239"/>
      <c r="D51" s="239"/>
      <c r="E51" s="239"/>
      <c r="F51" s="42" t="s">
        <v>69</v>
      </c>
      <c r="G51" s="136">
        <v>1300</v>
      </c>
      <c r="H51" s="49">
        <v>3</v>
      </c>
      <c r="I51" s="49">
        <v>3</v>
      </c>
      <c r="J51" s="49">
        <v>3</v>
      </c>
      <c r="K51" s="49">
        <v>3</v>
      </c>
      <c r="L51" s="49">
        <v>3</v>
      </c>
      <c r="M51" s="49">
        <v>3</v>
      </c>
      <c r="N51" s="136">
        <f t="shared" si="22"/>
        <v>3.9</v>
      </c>
      <c r="O51" s="136">
        <f t="shared" si="23"/>
        <v>3.9</v>
      </c>
      <c r="P51" s="136">
        <f t="shared" si="24"/>
        <v>3.9</v>
      </c>
      <c r="Q51" s="240"/>
      <c r="R51" s="240"/>
      <c r="S51" s="240"/>
      <c r="T51" s="261"/>
      <c r="U51" s="261"/>
      <c r="V51" s="261"/>
      <c r="W51" s="113"/>
      <c r="X51" s="113"/>
      <c r="Y51" s="113"/>
      <c r="Z51" s="113"/>
    </row>
    <row r="52" spans="1:26" x14ac:dyDescent="0.25">
      <c r="B52" s="241"/>
      <c r="C52" s="239"/>
      <c r="D52" s="239"/>
      <c r="E52" s="239"/>
      <c r="F52" s="42" t="s">
        <v>14</v>
      </c>
      <c r="G52" s="136">
        <v>4560</v>
      </c>
      <c r="H52" s="49">
        <v>3</v>
      </c>
      <c r="I52" s="49">
        <v>3</v>
      </c>
      <c r="J52" s="49">
        <v>0</v>
      </c>
      <c r="K52" s="49">
        <v>3</v>
      </c>
      <c r="L52" s="49">
        <v>3</v>
      </c>
      <c r="M52" s="49">
        <v>3</v>
      </c>
      <c r="N52" s="136">
        <f t="shared" si="22"/>
        <v>13.68</v>
      </c>
      <c r="O52" s="136">
        <f t="shared" si="23"/>
        <v>13.68</v>
      </c>
      <c r="P52" s="136">
        <f t="shared" si="24"/>
        <v>0</v>
      </c>
      <c r="Q52" s="240"/>
      <c r="R52" s="240"/>
      <c r="S52" s="240"/>
      <c r="T52" s="261"/>
      <c r="U52" s="261"/>
      <c r="V52" s="261"/>
      <c r="W52" s="113"/>
      <c r="X52" s="113"/>
      <c r="Y52" s="113"/>
      <c r="Z52" s="113"/>
    </row>
    <row r="53" spans="1:26" ht="15.75" x14ac:dyDescent="0.25">
      <c r="B53" s="241"/>
      <c r="C53" s="239"/>
      <c r="D53" s="239"/>
      <c r="E53" s="239"/>
      <c r="F53" s="43" t="s">
        <v>19</v>
      </c>
      <c r="G53" s="136">
        <v>80</v>
      </c>
      <c r="H53" s="52">
        <v>0.2</v>
      </c>
      <c r="I53" s="52">
        <v>0.2</v>
      </c>
      <c r="J53" s="52">
        <v>0.3</v>
      </c>
      <c r="K53" s="52">
        <v>0.2</v>
      </c>
      <c r="L53" s="52">
        <v>0.2</v>
      </c>
      <c r="M53" s="52">
        <v>0.3</v>
      </c>
      <c r="N53" s="136">
        <f t="shared" si="22"/>
        <v>1.6E-2</v>
      </c>
      <c r="O53" s="136">
        <f t="shared" si="23"/>
        <v>1.6E-2</v>
      </c>
      <c r="P53" s="136">
        <f t="shared" si="24"/>
        <v>2.4E-2</v>
      </c>
      <c r="Q53" s="240"/>
      <c r="R53" s="240"/>
      <c r="S53" s="240"/>
      <c r="T53" s="261"/>
      <c r="U53" s="261"/>
      <c r="V53" s="261"/>
      <c r="W53" s="113"/>
      <c r="X53" s="113"/>
      <c r="Y53" s="113"/>
      <c r="Z53" s="113"/>
    </row>
    <row r="54" spans="1:26" ht="15.75" customHeight="1" x14ac:dyDescent="0.25">
      <c r="B54" s="227" t="s">
        <v>129</v>
      </c>
      <c r="C54" s="239">
        <v>130</v>
      </c>
      <c r="D54" s="239">
        <v>150</v>
      </c>
      <c r="E54" s="239">
        <v>180</v>
      </c>
      <c r="F54" s="53" t="s">
        <v>61</v>
      </c>
      <c r="G54" s="136">
        <v>435</v>
      </c>
      <c r="H54" s="52">
        <v>54</v>
      </c>
      <c r="I54" s="52">
        <v>63</v>
      </c>
      <c r="J54" s="52">
        <v>75</v>
      </c>
      <c r="K54" s="52">
        <v>54</v>
      </c>
      <c r="L54" s="52">
        <v>63</v>
      </c>
      <c r="M54" s="52">
        <v>75</v>
      </c>
      <c r="N54" s="136">
        <f>H70*G70/1000</f>
        <v>0.79100000000000004</v>
      </c>
      <c r="O54" s="136">
        <f>I70*G70/1000</f>
        <v>2.3730000000000002</v>
      </c>
      <c r="P54" s="136">
        <f>J70*G70/1000</f>
        <v>0.79100000000000004</v>
      </c>
      <c r="Q54" s="240">
        <f>SUM(N54:N56)</f>
        <v>9.1310000000000002</v>
      </c>
      <c r="R54" s="240">
        <f>SUM(O54:O56)</f>
        <v>7.2089999999999996</v>
      </c>
      <c r="S54" s="240">
        <f>SUM(P54:P56)</f>
        <v>5.6269999999999998</v>
      </c>
      <c r="T54" s="261">
        <f>Q54*1.5</f>
        <v>13.6965</v>
      </c>
      <c r="U54" s="261">
        <f>R54*1.5</f>
        <v>10.813499999999999</v>
      </c>
      <c r="V54" s="261">
        <f>S54*1.5</f>
        <v>8.4405000000000001</v>
      </c>
      <c r="W54" s="113"/>
      <c r="X54" s="113"/>
      <c r="Y54" s="113"/>
      <c r="Z54" s="113"/>
    </row>
    <row r="55" spans="1:26" x14ac:dyDescent="0.25">
      <c r="B55" s="227"/>
      <c r="C55" s="239"/>
      <c r="D55" s="239"/>
      <c r="E55" s="239"/>
      <c r="F55" s="55" t="s">
        <v>14</v>
      </c>
      <c r="G55" s="73">
        <v>4560</v>
      </c>
      <c r="H55" s="49">
        <v>3</v>
      </c>
      <c r="I55" s="49">
        <v>5</v>
      </c>
      <c r="J55" s="49">
        <v>7</v>
      </c>
      <c r="K55" s="49">
        <v>3</v>
      </c>
      <c r="L55" s="49">
        <v>5</v>
      </c>
      <c r="M55" s="49">
        <v>7</v>
      </c>
      <c r="N55" s="136">
        <f>H71*G71/1000</f>
        <v>4.17</v>
      </c>
      <c r="O55" s="136">
        <f>I72*G72/1000</f>
        <v>0.66600000000000004</v>
      </c>
      <c r="P55" s="136">
        <f>J72*G72/1000</f>
        <v>0.66600000000000004</v>
      </c>
      <c r="Q55" s="240"/>
      <c r="R55" s="240"/>
      <c r="S55" s="240"/>
      <c r="T55" s="261"/>
      <c r="U55" s="261"/>
      <c r="V55" s="261"/>
      <c r="W55" s="113"/>
      <c r="X55" s="113"/>
      <c r="Y55" s="113"/>
      <c r="Z55" s="113"/>
    </row>
    <row r="56" spans="1:26" ht="15.75" x14ac:dyDescent="0.25">
      <c r="B56" s="227"/>
      <c r="C56" s="239"/>
      <c r="D56" s="239"/>
      <c r="E56" s="239"/>
      <c r="F56" s="53" t="s">
        <v>19</v>
      </c>
      <c r="G56" s="136">
        <v>80</v>
      </c>
      <c r="H56" s="52">
        <v>0.2</v>
      </c>
      <c r="I56" s="52">
        <v>0.2</v>
      </c>
      <c r="J56" s="52">
        <v>0.2</v>
      </c>
      <c r="K56" s="52">
        <v>0.2</v>
      </c>
      <c r="L56" s="52">
        <v>0.2</v>
      </c>
      <c r="M56" s="52">
        <v>0.2</v>
      </c>
      <c r="N56" s="136">
        <f>H71*G71/1000</f>
        <v>4.17</v>
      </c>
      <c r="O56" s="136">
        <f>I71*G71/1000</f>
        <v>4.17</v>
      </c>
      <c r="P56" s="136">
        <f>J71*G71/1000</f>
        <v>4.17</v>
      </c>
      <c r="Q56" s="240"/>
      <c r="R56" s="240"/>
      <c r="S56" s="240"/>
      <c r="T56" s="261"/>
      <c r="U56" s="261"/>
      <c r="V56" s="261"/>
      <c r="W56" s="113"/>
      <c r="X56" s="113"/>
      <c r="Y56" s="113"/>
      <c r="Z56" s="113"/>
    </row>
    <row r="57" spans="1:26" ht="15" customHeight="1" x14ac:dyDescent="0.25">
      <c r="B57" s="227" t="s">
        <v>45</v>
      </c>
      <c r="C57" s="239">
        <v>200</v>
      </c>
      <c r="D57" s="239">
        <v>200</v>
      </c>
      <c r="E57" s="239">
        <v>200</v>
      </c>
      <c r="F57" s="43" t="s">
        <v>46</v>
      </c>
      <c r="G57" s="136">
        <v>3700.96</v>
      </c>
      <c r="H57" s="49">
        <v>7</v>
      </c>
      <c r="I57" s="49">
        <v>7</v>
      </c>
      <c r="J57" s="49">
        <v>7</v>
      </c>
      <c r="K57" s="49">
        <v>7</v>
      </c>
      <c r="L57" s="49">
        <v>7</v>
      </c>
      <c r="M57" s="49">
        <v>7</v>
      </c>
      <c r="N57" s="136">
        <f t="shared" ref="N57:N61" si="25">H57*G57/1000</f>
        <v>25.90672</v>
      </c>
      <c r="O57" s="136">
        <f t="shared" ref="O57:O61" si="26">I57*G57/1000</f>
        <v>25.90672</v>
      </c>
      <c r="P57" s="136">
        <f t="shared" ref="P57:P58" si="27">H57*G57/1000</f>
        <v>25.90672</v>
      </c>
      <c r="Q57" s="240">
        <f>SUM(N57:N59)</f>
        <v>102.24172000000002</v>
      </c>
      <c r="R57" s="240">
        <f>SUM(O57:O59)</f>
        <v>102.24172000000002</v>
      </c>
      <c r="S57" s="240">
        <f>SUM(P57:P59)</f>
        <v>102.24172000000002</v>
      </c>
      <c r="T57" s="261">
        <f>Q57*1.5</f>
        <v>153.36258000000004</v>
      </c>
      <c r="U57" s="261">
        <f>R57*1.5</f>
        <v>153.36258000000004</v>
      </c>
      <c r="V57" s="261">
        <f>S57*1.5</f>
        <v>153.36258000000004</v>
      </c>
      <c r="W57" s="113"/>
      <c r="X57" s="113"/>
      <c r="Y57" s="113"/>
      <c r="Z57" s="113"/>
    </row>
    <row r="58" spans="1:26" ht="15" customHeight="1" x14ac:dyDescent="0.25">
      <c r="B58" s="227"/>
      <c r="C58" s="239"/>
      <c r="D58" s="239"/>
      <c r="E58" s="239"/>
      <c r="F58" s="43" t="s">
        <v>47</v>
      </c>
      <c r="G58" s="136">
        <v>417</v>
      </c>
      <c r="H58" s="49">
        <v>180</v>
      </c>
      <c r="I58" s="49">
        <v>180</v>
      </c>
      <c r="J58" s="49">
        <v>180</v>
      </c>
      <c r="K58" s="49">
        <v>180</v>
      </c>
      <c r="L58" s="49">
        <v>180</v>
      </c>
      <c r="M58" s="49">
        <v>180</v>
      </c>
      <c r="N58" s="136">
        <f t="shared" si="25"/>
        <v>75.06</v>
      </c>
      <c r="O58" s="136">
        <f t="shared" si="26"/>
        <v>75.06</v>
      </c>
      <c r="P58" s="136">
        <f t="shared" si="27"/>
        <v>75.06</v>
      </c>
      <c r="Q58" s="240"/>
      <c r="R58" s="240"/>
      <c r="S58" s="240"/>
      <c r="T58" s="261"/>
      <c r="U58" s="261"/>
      <c r="V58" s="261"/>
      <c r="W58" s="113"/>
      <c r="X58" s="113"/>
      <c r="Y58" s="113"/>
      <c r="Z58" s="113"/>
    </row>
    <row r="59" spans="1:26" ht="15" customHeight="1" x14ac:dyDescent="0.25">
      <c r="B59" s="227"/>
      <c r="C59" s="239"/>
      <c r="D59" s="239"/>
      <c r="E59" s="239"/>
      <c r="F59" s="43" t="s">
        <v>29</v>
      </c>
      <c r="G59" s="136">
        <v>425</v>
      </c>
      <c r="H59" s="49">
        <v>3</v>
      </c>
      <c r="I59" s="49">
        <v>3</v>
      </c>
      <c r="J59" s="49">
        <v>3</v>
      </c>
      <c r="K59" s="49">
        <v>3</v>
      </c>
      <c r="L59" s="49">
        <v>3</v>
      </c>
      <c r="M59" s="49">
        <v>3</v>
      </c>
      <c r="N59" s="136">
        <f t="shared" si="25"/>
        <v>1.2749999999999999</v>
      </c>
      <c r="O59" s="136">
        <f t="shared" si="26"/>
        <v>1.2749999999999999</v>
      </c>
      <c r="P59" s="136">
        <f>J59*G59/1000</f>
        <v>1.2749999999999999</v>
      </c>
      <c r="Q59" s="240"/>
      <c r="R59" s="240"/>
      <c r="S59" s="240"/>
      <c r="T59" s="261"/>
      <c r="U59" s="261"/>
      <c r="V59" s="261"/>
      <c r="W59" s="113"/>
      <c r="X59" s="113"/>
      <c r="Y59" s="113"/>
      <c r="Z59" s="113"/>
    </row>
    <row r="60" spans="1:26" ht="15" customHeight="1" x14ac:dyDescent="0.25">
      <c r="B60" s="65" t="s">
        <v>58</v>
      </c>
      <c r="C60" s="57">
        <v>120</v>
      </c>
      <c r="D60" s="57">
        <v>120</v>
      </c>
      <c r="E60" s="57">
        <v>120</v>
      </c>
      <c r="F60" s="43" t="s">
        <v>42</v>
      </c>
      <c r="G60" s="136">
        <v>751</v>
      </c>
      <c r="H60" s="49">
        <v>150</v>
      </c>
      <c r="I60" s="49">
        <v>150</v>
      </c>
      <c r="J60" s="49">
        <v>150</v>
      </c>
      <c r="K60" s="49">
        <v>120</v>
      </c>
      <c r="L60" s="49">
        <v>120</v>
      </c>
      <c r="M60" s="49">
        <v>120</v>
      </c>
      <c r="N60" s="136">
        <f t="shared" si="25"/>
        <v>112.65</v>
      </c>
      <c r="O60" s="136">
        <f t="shared" si="26"/>
        <v>112.65</v>
      </c>
      <c r="P60" s="136">
        <f t="shared" ref="P60:P61" si="28">J60*G60/1000</f>
        <v>112.65</v>
      </c>
      <c r="Q60" s="86">
        <f>SUM(N60)</f>
        <v>112.65</v>
      </c>
      <c r="R60" s="86">
        <f t="shared" ref="R60:S61" si="29">SUM(O60)</f>
        <v>112.65</v>
      </c>
      <c r="S60" s="86">
        <f t="shared" si="29"/>
        <v>112.65</v>
      </c>
      <c r="T60" s="87">
        <f t="shared" ref="T60:V61" si="30">(Q60*1.5)</f>
        <v>168.97500000000002</v>
      </c>
      <c r="U60" s="87">
        <f t="shared" si="30"/>
        <v>168.97500000000002</v>
      </c>
      <c r="V60" s="87">
        <f t="shared" si="30"/>
        <v>168.97500000000002</v>
      </c>
      <c r="W60" s="113"/>
      <c r="X60" s="113"/>
      <c r="Y60" s="113"/>
      <c r="Z60" s="113"/>
    </row>
    <row r="61" spans="1:26" ht="30" x14ac:dyDescent="0.25">
      <c r="B61" s="60" t="s">
        <v>98</v>
      </c>
      <c r="C61" s="59">
        <v>30</v>
      </c>
      <c r="D61" s="59">
        <v>50</v>
      </c>
      <c r="E61" s="59">
        <v>50</v>
      </c>
      <c r="F61" s="60" t="s">
        <v>98</v>
      </c>
      <c r="G61" s="139">
        <v>550</v>
      </c>
      <c r="H61" s="49">
        <v>30</v>
      </c>
      <c r="I61" s="49">
        <v>50</v>
      </c>
      <c r="J61" s="49">
        <v>50</v>
      </c>
      <c r="K61" s="49">
        <v>30</v>
      </c>
      <c r="L61" s="49">
        <v>50</v>
      </c>
      <c r="M61" s="49">
        <v>50</v>
      </c>
      <c r="N61" s="136">
        <f t="shared" si="25"/>
        <v>16.5</v>
      </c>
      <c r="O61" s="136">
        <f t="shared" si="26"/>
        <v>27.5</v>
      </c>
      <c r="P61" s="136">
        <f t="shared" si="28"/>
        <v>27.5</v>
      </c>
      <c r="Q61" s="136">
        <f>SUM(N61)</f>
        <v>16.5</v>
      </c>
      <c r="R61" s="136">
        <f t="shared" si="29"/>
        <v>27.5</v>
      </c>
      <c r="S61" s="136">
        <f t="shared" si="29"/>
        <v>27.5</v>
      </c>
      <c r="T61" s="87">
        <f t="shared" si="30"/>
        <v>24.75</v>
      </c>
      <c r="U61" s="87">
        <f t="shared" si="30"/>
        <v>41.25</v>
      </c>
      <c r="V61" s="87">
        <f t="shared" si="30"/>
        <v>41.25</v>
      </c>
      <c r="W61" s="113"/>
      <c r="X61" s="113"/>
      <c r="Y61" s="113"/>
      <c r="Z61" s="113"/>
    </row>
    <row r="62" spans="1:26" ht="15.75" thickBot="1" x14ac:dyDescent="0.3">
      <c r="A62" s="316"/>
      <c r="B62" s="316"/>
      <c r="C62" s="316"/>
      <c r="D62" s="316"/>
      <c r="E62" s="316"/>
      <c r="F62" s="316"/>
      <c r="G62" s="316"/>
      <c r="H62" s="316"/>
      <c r="I62" s="316"/>
      <c r="J62" s="316"/>
      <c r="K62" s="316"/>
      <c r="L62" s="316"/>
      <c r="M62" s="316"/>
      <c r="N62" s="316"/>
      <c r="O62" s="316"/>
      <c r="P62" s="317"/>
      <c r="Q62" s="186">
        <f t="shared" ref="Q62:V62" si="31">SUM(Q48:Q61)</f>
        <v>383.78872000000001</v>
      </c>
      <c r="R62" s="186">
        <f t="shared" si="31"/>
        <v>400.79272000000003</v>
      </c>
      <c r="S62" s="186">
        <f t="shared" si="31"/>
        <v>386.82272</v>
      </c>
      <c r="T62" s="186">
        <f t="shared" si="31"/>
        <v>575.68308000000002</v>
      </c>
      <c r="U62" s="186">
        <f t="shared" si="31"/>
        <v>601.1890800000001</v>
      </c>
      <c r="V62" s="186">
        <f t="shared" si="31"/>
        <v>580.23408000000006</v>
      </c>
      <c r="W62" s="113"/>
      <c r="X62" s="113"/>
      <c r="Y62" s="113"/>
      <c r="Z62" s="113"/>
    </row>
    <row r="63" spans="1:26" ht="17.25" customHeight="1" thickBot="1" x14ac:dyDescent="0.3">
      <c r="B63" s="242" t="s">
        <v>30</v>
      </c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2"/>
      <c r="P63" s="242"/>
      <c r="Q63" s="45"/>
      <c r="R63" s="3"/>
      <c r="S63" s="3"/>
      <c r="T63" s="3"/>
      <c r="U63" s="3"/>
      <c r="V63" s="3"/>
      <c r="W63" s="113"/>
      <c r="X63" s="113"/>
      <c r="Y63" s="113"/>
      <c r="Z63" s="113"/>
    </row>
    <row r="64" spans="1:26" ht="21" customHeight="1" x14ac:dyDescent="0.25">
      <c r="B64" s="227" t="s">
        <v>154</v>
      </c>
      <c r="C64" s="241">
        <v>70</v>
      </c>
      <c r="D64" s="241">
        <v>90</v>
      </c>
      <c r="E64" s="241">
        <v>100</v>
      </c>
      <c r="F64" s="42" t="s">
        <v>54</v>
      </c>
      <c r="G64" s="44">
        <v>2850</v>
      </c>
      <c r="H64" s="59">
        <v>80</v>
      </c>
      <c r="I64" s="56">
        <v>98</v>
      </c>
      <c r="J64" s="59">
        <v>105</v>
      </c>
      <c r="K64" s="59">
        <v>74</v>
      </c>
      <c r="L64" s="59">
        <v>75</v>
      </c>
      <c r="M64" s="59">
        <v>98</v>
      </c>
      <c r="N64" s="136">
        <f t="shared" ref="N64:N83" si="32">H64*G64/1000</f>
        <v>228</v>
      </c>
      <c r="O64" s="136">
        <f>I64*G64/1000</f>
        <v>279.3</v>
      </c>
      <c r="P64" s="136">
        <f>J64*G64/1000</f>
        <v>299.25</v>
      </c>
      <c r="Q64" s="262">
        <f>SUM(N64:N70)</f>
        <v>245.34</v>
      </c>
      <c r="R64" s="262">
        <f t="shared" ref="R64:S64" si="33">SUM(O64:O70)</f>
        <v>303.94599999999997</v>
      </c>
      <c r="S64" s="262">
        <f t="shared" si="33"/>
        <v>327.09800000000001</v>
      </c>
      <c r="T64" s="263">
        <f>Q64*1.5</f>
        <v>368.01</v>
      </c>
      <c r="U64" s="263">
        <f>R64*1.5</f>
        <v>455.91899999999998</v>
      </c>
      <c r="V64" s="266">
        <f>S64*1.5</f>
        <v>490.64700000000005</v>
      </c>
      <c r="W64" s="113"/>
      <c r="X64" s="113"/>
      <c r="Y64" s="113"/>
      <c r="Z64" s="113"/>
    </row>
    <row r="65" spans="2:26" ht="21" customHeight="1" x14ac:dyDescent="0.25">
      <c r="B65" s="227"/>
      <c r="C65" s="241"/>
      <c r="D65" s="241"/>
      <c r="E65" s="241"/>
      <c r="F65" s="42" t="s">
        <v>53</v>
      </c>
      <c r="G65" s="136">
        <v>426</v>
      </c>
      <c r="H65" s="139">
        <v>7</v>
      </c>
      <c r="I65" s="139">
        <v>12</v>
      </c>
      <c r="J65" s="52">
        <v>15</v>
      </c>
      <c r="K65" s="139">
        <v>7</v>
      </c>
      <c r="L65" s="139">
        <v>12</v>
      </c>
      <c r="M65" s="52">
        <v>15</v>
      </c>
      <c r="N65" s="136">
        <f t="shared" si="32"/>
        <v>2.9820000000000002</v>
      </c>
      <c r="O65" s="136">
        <f t="shared" ref="O65" si="34">J65*G65/1000</f>
        <v>6.39</v>
      </c>
      <c r="P65" s="136">
        <f t="shared" ref="P65" si="35">J65*G65/1000</f>
        <v>6.39</v>
      </c>
      <c r="Q65" s="244"/>
      <c r="R65" s="244"/>
      <c r="S65" s="244"/>
      <c r="T65" s="264"/>
      <c r="U65" s="264"/>
      <c r="V65" s="267"/>
      <c r="W65" s="113"/>
      <c r="X65" s="113"/>
      <c r="Y65" s="113"/>
      <c r="Z65" s="113"/>
    </row>
    <row r="66" spans="2:26" x14ac:dyDescent="0.25">
      <c r="B66" s="227"/>
      <c r="C66" s="241"/>
      <c r="D66" s="241"/>
      <c r="E66" s="241"/>
      <c r="F66" s="60" t="s">
        <v>32</v>
      </c>
      <c r="G66" s="44">
        <v>204</v>
      </c>
      <c r="H66" s="59">
        <v>6</v>
      </c>
      <c r="I66" s="56">
        <v>10</v>
      </c>
      <c r="J66" s="59">
        <v>10</v>
      </c>
      <c r="K66" s="59">
        <v>5</v>
      </c>
      <c r="L66" s="59">
        <v>8</v>
      </c>
      <c r="M66" s="59">
        <v>10</v>
      </c>
      <c r="N66" s="136">
        <f t="shared" si="32"/>
        <v>1.224</v>
      </c>
      <c r="O66" s="136">
        <f t="shared" ref="O66:O83" si="36">I66*G66/1000</f>
        <v>2.04</v>
      </c>
      <c r="P66" s="136">
        <f t="shared" ref="P66:P83" si="37">J66*G66/1000</f>
        <v>2.04</v>
      </c>
      <c r="Q66" s="244"/>
      <c r="R66" s="244"/>
      <c r="S66" s="244"/>
      <c r="T66" s="264"/>
      <c r="U66" s="264"/>
      <c r="V66" s="267"/>
      <c r="W66" s="113"/>
      <c r="X66" s="113"/>
      <c r="Y66" s="113"/>
      <c r="Z66" s="113"/>
    </row>
    <row r="67" spans="2:26" ht="15.75" customHeight="1" x14ac:dyDescent="0.25">
      <c r="B67" s="227"/>
      <c r="C67" s="241"/>
      <c r="D67" s="241"/>
      <c r="E67" s="241"/>
      <c r="F67" s="42" t="s">
        <v>55</v>
      </c>
      <c r="G67" s="44">
        <v>750</v>
      </c>
      <c r="H67" s="59">
        <v>13</v>
      </c>
      <c r="I67" s="56">
        <v>15</v>
      </c>
      <c r="J67" s="59">
        <v>20</v>
      </c>
      <c r="K67" s="59">
        <v>13</v>
      </c>
      <c r="L67" s="59">
        <v>15</v>
      </c>
      <c r="M67" s="59">
        <v>20</v>
      </c>
      <c r="N67" s="136">
        <f t="shared" si="32"/>
        <v>9.75</v>
      </c>
      <c r="O67" s="136">
        <f t="shared" si="36"/>
        <v>11.25</v>
      </c>
      <c r="P67" s="136">
        <f t="shared" si="37"/>
        <v>15</v>
      </c>
      <c r="Q67" s="244"/>
      <c r="R67" s="244"/>
      <c r="S67" s="244"/>
      <c r="T67" s="264"/>
      <c r="U67" s="264"/>
      <c r="V67" s="267"/>
      <c r="W67" s="113"/>
      <c r="X67" s="113"/>
      <c r="Y67" s="113"/>
      <c r="Z67" s="113"/>
    </row>
    <row r="68" spans="2:26" x14ac:dyDescent="0.25">
      <c r="B68" s="227"/>
      <c r="C68" s="241"/>
      <c r="D68" s="241"/>
      <c r="E68" s="241"/>
      <c r="F68" s="42" t="s">
        <v>87</v>
      </c>
      <c r="G68" s="44">
        <v>517</v>
      </c>
      <c r="H68" s="59">
        <v>5</v>
      </c>
      <c r="I68" s="56">
        <v>5</v>
      </c>
      <c r="J68" s="59">
        <v>7</v>
      </c>
      <c r="K68" s="59">
        <v>5</v>
      </c>
      <c r="L68" s="56">
        <v>5</v>
      </c>
      <c r="M68" s="59">
        <v>7</v>
      </c>
      <c r="N68" s="136">
        <f t="shared" si="32"/>
        <v>2.585</v>
      </c>
      <c r="O68" s="136">
        <f t="shared" si="36"/>
        <v>2.585</v>
      </c>
      <c r="P68" s="136">
        <f t="shared" si="37"/>
        <v>3.6190000000000002</v>
      </c>
      <c r="Q68" s="244"/>
      <c r="R68" s="244"/>
      <c r="S68" s="244"/>
      <c r="T68" s="264"/>
      <c r="U68" s="264"/>
      <c r="V68" s="267"/>
      <c r="W68" s="113"/>
      <c r="X68" s="113"/>
      <c r="Y68" s="113"/>
      <c r="Z68" s="113"/>
    </row>
    <row r="69" spans="2:26" ht="15.75" x14ac:dyDescent="0.25">
      <c r="B69" s="227"/>
      <c r="C69" s="241"/>
      <c r="D69" s="241"/>
      <c r="E69" s="241"/>
      <c r="F69" s="43" t="s">
        <v>19</v>
      </c>
      <c r="G69" s="136">
        <v>80</v>
      </c>
      <c r="H69" s="52">
        <v>0.1</v>
      </c>
      <c r="I69" s="56">
        <v>0.1</v>
      </c>
      <c r="J69" s="52">
        <v>0.1</v>
      </c>
      <c r="K69" s="52">
        <v>0.1</v>
      </c>
      <c r="L69" s="56">
        <v>0.1</v>
      </c>
      <c r="M69" s="52">
        <v>0.1</v>
      </c>
      <c r="N69" s="136">
        <f t="shared" si="32"/>
        <v>8.0000000000000002E-3</v>
      </c>
      <c r="O69" s="136">
        <f t="shared" si="36"/>
        <v>8.0000000000000002E-3</v>
      </c>
      <c r="P69" s="136">
        <f t="shared" si="37"/>
        <v>8.0000000000000002E-3</v>
      </c>
      <c r="Q69" s="244"/>
      <c r="R69" s="244"/>
      <c r="S69" s="244"/>
      <c r="T69" s="264"/>
      <c r="U69" s="264"/>
      <c r="V69" s="267"/>
      <c r="W69" s="113"/>
      <c r="X69" s="113"/>
      <c r="Y69" s="113"/>
      <c r="Z69" s="113"/>
    </row>
    <row r="70" spans="2:26" x14ac:dyDescent="0.25">
      <c r="B70" s="227"/>
      <c r="C70" s="241"/>
      <c r="D70" s="241"/>
      <c r="E70" s="241"/>
      <c r="F70" s="42" t="s">
        <v>12</v>
      </c>
      <c r="G70" s="136">
        <v>791</v>
      </c>
      <c r="H70" s="49">
        <v>1</v>
      </c>
      <c r="I70" s="56">
        <v>3</v>
      </c>
      <c r="J70" s="49">
        <v>1</v>
      </c>
      <c r="K70" s="49">
        <v>1</v>
      </c>
      <c r="L70" s="56">
        <v>3</v>
      </c>
      <c r="M70" s="49">
        <v>1</v>
      </c>
      <c r="N70" s="136">
        <f t="shared" si="32"/>
        <v>0.79100000000000004</v>
      </c>
      <c r="O70" s="136">
        <f t="shared" si="36"/>
        <v>2.3730000000000002</v>
      </c>
      <c r="P70" s="136">
        <f t="shared" si="37"/>
        <v>0.79100000000000004</v>
      </c>
      <c r="Q70" s="245"/>
      <c r="R70" s="245"/>
      <c r="S70" s="245"/>
      <c r="T70" s="265"/>
      <c r="U70" s="265"/>
      <c r="V70" s="268"/>
      <c r="W70" s="113"/>
      <c r="X70" s="113"/>
      <c r="Y70" s="113"/>
      <c r="Z70" s="113"/>
    </row>
    <row r="71" spans="2:26" ht="15.75" customHeight="1" x14ac:dyDescent="0.25">
      <c r="B71" s="227" t="s">
        <v>65</v>
      </c>
      <c r="C71" s="241">
        <v>20</v>
      </c>
      <c r="D71" s="241">
        <v>20</v>
      </c>
      <c r="E71" s="241">
        <v>20</v>
      </c>
      <c r="F71" s="43" t="s">
        <v>62</v>
      </c>
      <c r="G71" s="136">
        <v>417</v>
      </c>
      <c r="H71" s="50">
        <v>10</v>
      </c>
      <c r="I71" s="50">
        <v>10</v>
      </c>
      <c r="J71" s="50">
        <v>10</v>
      </c>
      <c r="K71" s="50">
        <v>10</v>
      </c>
      <c r="L71" s="50">
        <v>10</v>
      </c>
      <c r="M71" s="50">
        <v>10</v>
      </c>
      <c r="N71" s="136">
        <f t="shared" si="32"/>
        <v>4.17</v>
      </c>
      <c r="O71" s="136">
        <f t="shared" si="36"/>
        <v>4.17</v>
      </c>
      <c r="P71" s="136">
        <f t="shared" si="37"/>
        <v>4.17</v>
      </c>
      <c r="Q71" s="240">
        <f>SUM(N71:N74)</f>
        <v>24.515999999999998</v>
      </c>
      <c r="R71" s="240">
        <f t="shared" ref="R71:S71" si="38">SUM(O71:O74)</f>
        <v>24.515999999999998</v>
      </c>
      <c r="S71" s="240">
        <f t="shared" si="38"/>
        <v>24.515999999999998</v>
      </c>
      <c r="T71" s="261">
        <f>Q71*1.5</f>
        <v>36.774000000000001</v>
      </c>
      <c r="U71" s="261">
        <f>R71*1.5</f>
        <v>36.774000000000001</v>
      </c>
      <c r="V71" s="271">
        <f>S71*1.5</f>
        <v>36.774000000000001</v>
      </c>
      <c r="W71" s="113"/>
      <c r="X71" s="113"/>
      <c r="Y71" s="113"/>
      <c r="Z71" s="113"/>
    </row>
    <row r="72" spans="2:26" ht="15.75" customHeight="1" x14ac:dyDescent="0.25">
      <c r="B72" s="227"/>
      <c r="C72" s="241"/>
      <c r="D72" s="241"/>
      <c r="E72" s="241"/>
      <c r="F72" s="43" t="s">
        <v>66</v>
      </c>
      <c r="G72" s="136">
        <v>222</v>
      </c>
      <c r="H72" s="50">
        <v>3</v>
      </c>
      <c r="I72" s="50">
        <v>3</v>
      </c>
      <c r="J72" s="50">
        <v>3</v>
      </c>
      <c r="K72" s="50">
        <v>3</v>
      </c>
      <c r="L72" s="50">
        <v>3</v>
      </c>
      <c r="M72" s="50">
        <v>3</v>
      </c>
      <c r="N72" s="136">
        <f t="shared" si="32"/>
        <v>0.66600000000000004</v>
      </c>
      <c r="O72" s="136">
        <f t="shared" si="36"/>
        <v>0.66600000000000004</v>
      </c>
      <c r="P72" s="136">
        <f t="shared" si="37"/>
        <v>0.66600000000000004</v>
      </c>
      <c r="Q72" s="240"/>
      <c r="R72" s="240"/>
      <c r="S72" s="240"/>
      <c r="T72" s="261"/>
      <c r="U72" s="261"/>
      <c r="V72" s="271"/>
      <c r="W72" s="113"/>
      <c r="X72" s="113"/>
      <c r="Y72" s="113"/>
      <c r="Z72" s="113"/>
    </row>
    <row r="73" spans="2:26" ht="15.75" customHeight="1" x14ac:dyDescent="0.25">
      <c r="B73" s="227"/>
      <c r="C73" s="241"/>
      <c r="D73" s="241"/>
      <c r="E73" s="241"/>
      <c r="F73" s="43" t="s">
        <v>14</v>
      </c>
      <c r="G73" s="136">
        <v>4560</v>
      </c>
      <c r="H73" s="50">
        <v>3</v>
      </c>
      <c r="I73" s="50">
        <v>3</v>
      </c>
      <c r="J73" s="50">
        <v>3</v>
      </c>
      <c r="K73" s="50">
        <v>3</v>
      </c>
      <c r="L73" s="50">
        <v>3</v>
      </c>
      <c r="M73" s="50">
        <v>3</v>
      </c>
      <c r="N73" s="136">
        <f t="shared" si="32"/>
        <v>13.68</v>
      </c>
      <c r="O73" s="136">
        <f t="shared" si="36"/>
        <v>13.68</v>
      </c>
      <c r="P73" s="136">
        <f t="shared" si="37"/>
        <v>13.68</v>
      </c>
      <c r="Q73" s="240"/>
      <c r="R73" s="240"/>
      <c r="S73" s="240"/>
      <c r="T73" s="261"/>
      <c r="U73" s="261"/>
      <c r="V73" s="271"/>
      <c r="W73" s="113"/>
      <c r="X73" s="113"/>
      <c r="Y73" s="113"/>
      <c r="Z73" s="113"/>
    </row>
    <row r="74" spans="2:26" ht="15.75" customHeight="1" x14ac:dyDescent="0.25">
      <c r="B74" s="227"/>
      <c r="C74" s="241"/>
      <c r="D74" s="241"/>
      <c r="E74" s="241"/>
      <c r="F74" s="43" t="s">
        <v>69</v>
      </c>
      <c r="G74" s="136">
        <v>2000</v>
      </c>
      <c r="H74" s="50">
        <v>3</v>
      </c>
      <c r="I74" s="50">
        <v>3</v>
      </c>
      <c r="J74" s="50">
        <v>3</v>
      </c>
      <c r="K74" s="50">
        <v>3</v>
      </c>
      <c r="L74" s="50">
        <v>3</v>
      </c>
      <c r="M74" s="50">
        <v>3</v>
      </c>
      <c r="N74" s="136">
        <f t="shared" si="32"/>
        <v>6</v>
      </c>
      <c r="O74" s="136">
        <f t="shared" si="36"/>
        <v>6</v>
      </c>
      <c r="P74" s="136">
        <f t="shared" si="37"/>
        <v>6</v>
      </c>
      <c r="Q74" s="240"/>
      <c r="R74" s="240"/>
      <c r="S74" s="240"/>
      <c r="T74" s="261"/>
      <c r="U74" s="261"/>
      <c r="V74" s="271"/>
      <c r="W74" s="113"/>
      <c r="X74" s="113"/>
      <c r="Y74" s="113"/>
      <c r="Z74" s="113"/>
    </row>
    <row r="75" spans="2:26" ht="15.75" customHeight="1" x14ac:dyDescent="0.25">
      <c r="B75" s="227" t="s">
        <v>64</v>
      </c>
      <c r="C75" s="241">
        <v>130</v>
      </c>
      <c r="D75" s="241">
        <v>150</v>
      </c>
      <c r="E75" s="241">
        <v>180</v>
      </c>
      <c r="F75" s="43" t="s">
        <v>63</v>
      </c>
      <c r="G75" s="136">
        <v>276</v>
      </c>
      <c r="H75" s="50">
        <v>140</v>
      </c>
      <c r="I75" s="50">
        <v>144</v>
      </c>
      <c r="J75" s="50">
        <v>150</v>
      </c>
      <c r="K75" s="50">
        <v>93</v>
      </c>
      <c r="L75" s="56">
        <v>108</v>
      </c>
      <c r="M75" s="56">
        <v>111</v>
      </c>
      <c r="N75" s="136">
        <f t="shared" si="32"/>
        <v>38.64</v>
      </c>
      <c r="O75" s="136">
        <f t="shared" si="36"/>
        <v>39.744</v>
      </c>
      <c r="P75" s="136">
        <f t="shared" si="37"/>
        <v>41.4</v>
      </c>
      <c r="Q75" s="240">
        <f>SUM(N75:N79)</f>
        <v>103.861</v>
      </c>
      <c r="R75" s="240">
        <f t="shared" ref="R75:S75" si="39">SUM(O75:O79)</f>
        <v>98.92</v>
      </c>
      <c r="S75" s="240">
        <f t="shared" si="39"/>
        <v>108.03899999999999</v>
      </c>
      <c r="T75" s="261">
        <f>Q75*1.5</f>
        <v>155.79150000000001</v>
      </c>
      <c r="U75" s="261">
        <f>R75*1.5</f>
        <v>148.38</v>
      </c>
      <c r="V75" s="271">
        <f>S75*1.5</f>
        <v>162.05849999999998</v>
      </c>
      <c r="W75" s="113"/>
      <c r="X75" s="113"/>
      <c r="Y75" s="113"/>
      <c r="Z75" s="113"/>
    </row>
    <row r="76" spans="2:26" ht="15.75" customHeight="1" x14ac:dyDescent="0.25">
      <c r="B76" s="227"/>
      <c r="C76" s="241"/>
      <c r="D76" s="241"/>
      <c r="E76" s="241"/>
      <c r="F76" s="43" t="s">
        <v>26</v>
      </c>
      <c r="G76" s="136">
        <v>219</v>
      </c>
      <c r="H76" s="50">
        <v>55</v>
      </c>
      <c r="I76" s="50">
        <v>75</v>
      </c>
      <c r="J76" s="50">
        <v>90</v>
      </c>
      <c r="K76" s="50">
        <v>48</v>
      </c>
      <c r="L76" s="56">
        <v>57</v>
      </c>
      <c r="M76" s="56">
        <v>63</v>
      </c>
      <c r="N76" s="136">
        <f t="shared" si="32"/>
        <v>12.045</v>
      </c>
      <c r="O76" s="136">
        <f t="shared" si="36"/>
        <v>16.425000000000001</v>
      </c>
      <c r="P76" s="136">
        <f t="shared" si="37"/>
        <v>19.71</v>
      </c>
      <c r="Q76" s="240"/>
      <c r="R76" s="240"/>
      <c r="S76" s="240"/>
      <c r="T76" s="261"/>
      <c r="U76" s="261"/>
      <c r="V76" s="271"/>
      <c r="W76" s="113"/>
      <c r="X76" s="113"/>
      <c r="Y76" s="113"/>
      <c r="Z76" s="113"/>
    </row>
    <row r="77" spans="2:26" x14ac:dyDescent="0.25">
      <c r="B77" s="227"/>
      <c r="C77" s="241"/>
      <c r="D77" s="241"/>
      <c r="E77" s="241"/>
      <c r="F77" s="42" t="s">
        <v>62</v>
      </c>
      <c r="G77" s="136">
        <v>417</v>
      </c>
      <c r="H77" s="49">
        <v>40</v>
      </c>
      <c r="I77" s="49">
        <v>15</v>
      </c>
      <c r="J77" s="49">
        <v>25</v>
      </c>
      <c r="K77" s="49">
        <v>40</v>
      </c>
      <c r="L77" s="56">
        <v>15</v>
      </c>
      <c r="M77" s="56">
        <v>25</v>
      </c>
      <c r="N77" s="136">
        <f t="shared" si="32"/>
        <v>16.68</v>
      </c>
      <c r="O77" s="136">
        <f t="shared" si="36"/>
        <v>6.2549999999999999</v>
      </c>
      <c r="P77" s="136">
        <f t="shared" si="37"/>
        <v>10.425000000000001</v>
      </c>
      <c r="Q77" s="240"/>
      <c r="R77" s="240"/>
      <c r="S77" s="240"/>
      <c r="T77" s="261"/>
      <c r="U77" s="261"/>
      <c r="V77" s="271"/>
      <c r="W77" s="113"/>
      <c r="X77" s="113"/>
      <c r="Y77" s="113"/>
      <c r="Z77" s="113"/>
    </row>
    <row r="78" spans="2:26" x14ac:dyDescent="0.25">
      <c r="B78" s="227"/>
      <c r="C78" s="241"/>
      <c r="D78" s="241"/>
      <c r="E78" s="241"/>
      <c r="F78" s="42" t="s">
        <v>14</v>
      </c>
      <c r="G78" s="136">
        <v>4560</v>
      </c>
      <c r="H78" s="49">
        <v>8</v>
      </c>
      <c r="I78" s="49">
        <v>8</v>
      </c>
      <c r="J78" s="49">
        <v>8</v>
      </c>
      <c r="K78" s="49">
        <v>8</v>
      </c>
      <c r="L78" s="56">
        <v>8</v>
      </c>
      <c r="M78" s="56">
        <v>8</v>
      </c>
      <c r="N78" s="136">
        <f t="shared" si="32"/>
        <v>36.479999999999997</v>
      </c>
      <c r="O78" s="136">
        <f t="shared" si="36"/>
        <v>36.479999999999997</v>
      </c>
      <c r="P78" s="136">
        <f t="shared" si="37"/>
        <v>36.479999999999997</v>
      </c>
      <c r="Q78" s="240"/>
      <c r="R78" s="240"/>
      <c r="S78" s="240"/>
      <c r="T78" s="261"/>
      <c r="U78" s="261"/>
      <c r="V78" s="271"/>
      <c r="W78" s="113"/>
      <c r="X78" s="113"/>
      <c r="Y78" s="113"/>
      <c r="Z78" s="113"/>
    </row>
    <row r="79" spans="2:26" ht="15.75" x14ac:dyDescent="0.25">
      <c r="B79" s="227"/>
      <c r="C79" s="241"/>
      <c r="D79" s="241"/>
      <c r="E79" s="241"/>
      <c r="F79" s="43" t="s">
        <v>19</v>
      </c>
      <c r="G79" s="136">
        <v>80</v>
      </c>
      <c r="H79" s="52">
        <v>0.2</v>
      </c>
      <c r="I79" s="52">
        <v>0.2</v>
      </c>
      <c r="J79" s="52">
        <v>0.3</v>
      </c>
      <c r="K79" s="52">
        <v>0.2</v>
      </c>
      <c r="L79" s="74">
        <v>0.3</v>
      </c>
      <c r="M79" s="74">
        <v>0.3</v>
      </c>
      <c r="N79" s="136">
        <f t="shared" si="32"/>
        <v>1.6E-2</v>
      </c>
      <c r="O79" s="136">
        <f t="shared" si="36"/>
        <v>1.6E-2</v>
      </c>
      <c r="P79" s="136">
        <f t="shared" si="37"/>
        <v>2.4E-2</v>
      </c>
      <c r="Q79" s="240"/>
      <c r="R79" s="240"/>
      <c r="S79" s="240"/>
      <c r="T79" s="261"/>
      <c r="U79" s="261"/>
      <c r="V79" s="271"/>
      <c r="W79" s="113"/>
      <c r="X79" s="113"/>
      <c r="Y79" s="113"/>
      <c r="Z79" s="113"/>
    </row>
    <row r="80" spans="2:26" ht="31.5" x14ac:dyDescent="0.25">
      <c r="B80" s="75" t="s">
        <v>111</v>
      </c>
      <c r="C80" s="142">
        <v>20</v>
      </c>
      <c r="D80" s="142">
        <v>25</v>
      </c>
      <c r="E80" s="142">
        <v>30</v>
      </c>
      <c r="F80" s="76" t="s">
        <v>110</v>
      </c>
      <c r="G80" s="136">
        <v>1000</v>
      </c>
      <c r="H80" s="52">
        <v>22</v>
      </c>
      <c r="I80" s="52">
        <v>27</v>
      </c>
      <c r="J80" s="52">
        <v>32</v>
      </c>
      <c r="K80" s="52">
        <v>20</v>
      </c>
      <c r="L80" s="77">
        <v>25</v>
      </c>
      <c r="M80" s="77">
        <v>30</v>
      </c>
      <c r="N80" s="136">
        <f t="shared" si="32"/>
        <v>22</v>
      </c>
      <c r="O80" s="136">
        <f t="shared" si="36"/>
        <v>27</v>
      </c>
      <c r="P80" s="136">
        <f t="shared" si="37"/>
        <v>32</v>
      </c>
      <c r="Q80" s="107">
        <f>N80</f>
        <v>22</v>
      </c>
      <c r="R80" s="107">
        <f t="shared" ref="R80:S80" si="40">O80</f>
        <v>27</v>
      </c>
      <c r="S80" s="107">
        <f t="shared" si="40"/>
        <v>32</v>
      </c>
      <c r="T80" s="108">
        <f t="shared" ref="T80:V81" si="41">Q80*1.5</f>
        <v>33</v>
      </c>
      <c r="U80" s="108">
        <f t="shared" si="41"/>
        <v>40.5</v>
      </c>
      <c r="V80" s="108">
        <f t="shared" si="41"/>
        <v>48</v>
      </c>
      <c r="W80" s="113"/>
      <c r="X80" s="113"/>
      <c r="Y80" s="113"/>
      <c r="Z80" s="113"/>
    </row>
    <row r="81" spans="1:26" ht="15.75" x14ac:dyDescent="0.25">
      <c r="B81" s="227" t="s">
        <v>88</v>
      </c>
      <c r="C81" s="239">
        <v>200</v>
      </c>
      <c r="D81" s="239">
        <v>200</v>
      </c>
      <c r="E81" s="239">
        <v>200</v>
      </c>
      <c r="F81" s="43" t="s">
        <v>33</v>
      </c>
      <c r="G81" s="136">
        <v>1488</v>
      </c>
      <c r="H81" s="49">
        <v>20</v>
      </c>
      <c r="I81" s="49">
        <v>20</v>
      </c>
      <c r="J81" s="49">
        <v>20</v>
      </c>
      <c r="K81" s="49">
        <v>20</v>
      </c>
      <c r="L81" s="49">
        <v>20</v>
      </c>
      <c r="M81" s="49">
        <v>20</v>
      </c>
      <c r="N81" s="136">
        <f t="shared" si="32"/>
        <v>29.76</v>
      </c>
      <c r="O81" s="136">
        <f t="shared" si="36"/>
        <v>29.76</v>
      </c>
      <c r="P81" s="136">
        <f t="shared" ref="P81:P82" si="42">H81*G81/1000</f>
        <v>29.76</v>
      </c>
      <c r="Q81" s="243">
        <f>SUM(N81:N82)</f>
        <v>33.160000000000004</v>
      </c>
      <c r="R81" s="243">
        <f t="shared" ref="R81:S81" si="43">SUM(O81:O82)</f>
        <v>33.160000000000004</v>
      </c>
      <c r="S81" s="243">
        <f t="shared" si="43"/>
        <v>33.160000000000004</v>
      </c>
      <c r="T81" s="270">
        <f t="shared" si="41"/>
        <v>49.740000000000009</v>
      </c>
      <c r="U81" s="270">
        <f t="shared" si="41"/>
        <v>49.740000000000009</v>
      </c>
      <c r="V81" s="269">
        <f t="shared" si="41"/>
        <v>49.740000000000009</v>
      </c>
      <c r="W81" s="113"/>
      <c r="X81" s="113"/>
      <c r="Y81" s="113"/>
      <c r="Z81" s="113"/>
    </row>
    <row r="82" spans="1:26" ht="15.75" x14ac:dyDescent="0.25">
      <c r="B82" s="227"/>
      <c r="C82" s="239"/>
      <c r="D82" s="239"/>
      <c r="E82" s="239"/>
      <c r="F82" s="43" t="s">
        <v>29</v>
      </c>
      <c r="G82" s="136">
        <v>425</v>
      </c>
      <c r="H82" s="49">
        <v>8</v>
      </c>
      <c r="I82" s="49">
        <v>8</v>
      </c>
      <c r="J82" s="49">
        <v>8</v>
      </c>
      <c r="K82" s="49">
        <v>8</v>
      </c>
      <c r="L82" s="49">
        <v>8</v>
      </c>
      <c r="M82" s="49">
        <v>8</v>
      </c>
      <c r="N82" s="136">
        <f t="shared" si="32"/>
        <v>3.4</v>
      </c>
      <c r="O82" s="136">
        <f t="shared" si="36"/>
        <v>3.4</v>
      </c>
      <c r="P82" s="136">
        <f t="shared" si="42"/>
        <v>3.4</v>
      </c>
      <c r="Q82" s="245"/>
      <c r="R82" s="245"/>
      <c r="S82" s="245"/>
      <c r="T82" s="265"/>
      <c r="U82" s="265"/>
      <c r="V82" s="268"/>
      <c r="W82" s="113"/>
      <c r="X82" s="113"/>
      <c r="Y82" s="113"/>
      <c r="Z82" s="113"/>
    </row>
    <row r="83" spans="1:26" ht="30" x14ac:dyDescent="0.25">
      <c r="B83" s="60" t="s">
        <v>98</v>
      </c>
      <c r="C83" s="59">
        <v>30</v>
      </c>
      <c r="D83" s="59">
        <v>50</v>
      </c>
      <c r="E83" s="59">
        <v>50</v>
      </c>
      <c r="F83" s="60" t="s">
        <v>98</v>
      </c>
      <c r="G83" s="139">
        <v>550</v>
      </c>
      <c r="H83" s="49">
        <v>30</v>
      </c>
      <c r="I83" s="49">
        <v>50</v>
      </c>
      <c r="J83" s="49">
        <v>50</v>
      </c>
      <c r="K83" s="49">
        <v>30</v>
      </c>
      <c r="L83" s="49">
        <v>50</v>
      </c>
      <c r="M83" s="49">
        <v>50</v>
      </c>
      <c r="N83" s="136">
        <f t="shared" si="32"/>
        <v>16.5</v>
      </c>
      <c r="O83" s="136">
        <f t="shared" si="36"/>
        <v>27.5</v>
      </c>
      <c r="P83" s="136">
        <f t="shared" si="37"/>
        <v>27.5</v>
      </c>
      <c r="Q83" s="107">
        <f>SUM(N83)</f>
        <v>16.5</v>
      </c>
      <c r="R83" s="107">
        <f t="shared" ref="R83:S83" si="44">SUM(O83)</f>
        <v>27.5</v>
      </c>
      <c r="S83" s="107">
        <f t="shared" si="44"/>
        <v>27.5</v>
      </c>
      <c r="T83" s="108">
        <f>Q83*1.5</f>
        <v>24.75</v>
      </c>
      <c r="U83" s="108">
        <f>R83*1.5</f>
        <v>41.25</v>
      </c>
      <c r="V83" s="109">
        <f>S83*1.5</f>
        <v>41.25</v>
      </c>
      <c r="W83" s="113"/>
      <c r="X83" s="113"/>
      <c r="Y83" s="113"/>
      <c r="Z83" s="113"/>
    </row>
    <row r="84" spans="1:26" ht="15.75" thickBot="1" x14ac:dyDescent="0.3">
      <c r="A84" s="316"/>
      <c r="B84" s="316"/>
      <c r="C84" s="316"/>
      <c r="D84" s="316"/>
      <c r="E84" s="316"/>
      <c r="F84" s="316"/>
      <c r="G84" s="316"/>
      <c r="H84" s="316"/>
      <c r="I84" s="316"/>
      <c r="J84" s="316"/>
      <c r="K84" s="316"/>
      <c r="L84" s="316"/>
      <c r="M84" s="318"/>
      <c r="N84" s="187"/>
      <c r="O84" s="187"/>
      <c r="P84" s="187"/>
      <c r="Q84" s="88">
        <f t="shared" ref="Q84:V84" si="45">SUM(Q64:Q83)</f>
        <v>445.37700000000001</v>
      </c>
      <c r="R84" s="88">
        <f t="shared" si="45"/>
        <v>515.04200000000003</v>
      </c>
      <c r="S84" s="88">
        <f t="shared" si="45"/>
        <v>552.31299999999999</v>
      </c>
      <c r="T84" s="88">
        <f t="shared" si="45"/>
        <v>668.06550000000004</v>
      </c>
      <c r="U84" s="88">
        <f t="shared" si="45"/>
        <v>772.56299999999999</v>
      </c>
      <c r="V84" s="89">
        <f t="shared" si="45"/>
        <v>828.46950000000004</v>
      </c>
      <c r="W84" s="113"/>
      <c r="X84" s="113"/>
      <c r="Y84" s="113"/>
      <c r="Z84" s="113"/>
    </row>
    <row r="85" spans="1:26" x14ac:dyDescent="0.25">
      <c r="B85" s="242" t="s">
        <v>36</v>
      </c>
      <c r="C85" s="242"/>
      <c r="D85" s="242"/>
      <c r="E85" s="242"/>
      <c r="F85" s="242"/>
      <c r="G85" s="242"/>
      <c r="H85" s="242"/>
      <c r="I85" s="242"/>
      <c r="J85" s="242"/>
      <c r="K85" s="242"/>
      <c r="L85" s="242"/>
      <c r="M85" s="242"/>
      <c r="N85" s="242"/>
      <c r="O85" s="242"/>
      <c r="P85" s="242"/>
      <c r="Q85" s="45"/>
      <c r="R85" s="3"/>
      <c r="S85" s="3"/>
      <c r="T85" s="3"/>
      <c r="U85" s="3"/>
      <c r="V85" s="3"/>
      <c r="W85" s="113"/>
      <c r="X85" s="113"/>
      <c r="Y85" s="113"/>
      <c r="Z85" s="113"/>
    </row>
    <row r="86" spans="1:26" ht="15" customHeight="1" x14ac:dyDescent="0.25">
      <c r="B86" s="227" t="s">
        <v>103</v>
      </c>
      <c r="C86" s="228" t="s">
        <v>37</v>
      </c>
      <c r="D86" s="228" t="s">
        <v>39</v>
      </c>
      <c r="E86" s="228" t="s">
        <v>101</v>
      </c>
      <c r="F86" s="72" t="s">
        <v>135</v>
      </c>
      <c r="G86" s="136">
        <v>5650</v>
      </c>
      <c r="H86" s="49">
        <v>50</v>
      </c>
      <c r="I86" s="49">
        <v>65</v>
      </c>
      <c r="J86" s="49">
        <v>80</v>
      </c>
      <c r="K86" s="49">
        <v>47</v>
      </c>
      <c r="L86" s="49">
        <v>58</v>
      </c>
      <c r="M86" s="49">
        <v>69</v>
      </c>
      <c r="N86" s="136">
        <f t="shared" ref="N86:N109" si="46">H86*G86/1000</f>
        <v>282.5</v>
      </c>
      <c r="O86" s="136">
        <f t="shared" ref="O86:O109" si="47">I86*G86/1000</f>
        <v>367.25</v>
      </c>
      <c r="P86" s="136">
        <f t="shared" ref="P86:P109" si="48">J86*G86/1000</f>
        <v>452</v>
      </c>
      <c r="Q86" s="240">
        <f>SUM(N86:N94)</f>
        <v>323.11100000000005</v>
      </c>
      <c r="R86" s="240">
        <f>SUM(O86:O94)</f>
        <v>417.53199999999998</v>
      </c>
      <c r="S86" s="240">
        <f>SUM(P86:P94)</f>
        <v>512.25200000000007</v>
      </c>
      <c r="T86" s="240">
        <f>Q86*1.5</f>
        <v>484.66650000000004</v>
      </c>
      <c r="U86" s="240">
        <f>R86*1.5</f>
        <v>626.298</v>
      </c>
      <c r="V86" s="240">
        <f>S86*1.5</f>
        <v>768.37800000000016</v>
      </c>
      <c r="W86" s="113"/>
      <c r="X86" s="113"/>
      <c r="Y86" s="113"/>
      <c r="Z86" s="113"/>
    </row>
    <row r="87" spans="1:26" ht="15" customHeight="1" x14ac:dyDescent="0.25">
      <c r="B87" s="227"/>
      <c r="C87" s="228"/>
      <c r="D87" s="228"/>
      <c r="E87" s="228"/>
      <c r="F87" s="72" t="s">
        <v>75</v>
      </c>
      <c r="G87" s="136">
        <v>409</v>
      </c>
      <c r="H87" s="49">
        <v>40</v>
      </c>
      <c r="I87" s="49">
        <v>50</v>
      </c>
      <c r="J87" s="49">
        <v>60</v>
      </c>
      <c r="K87" s="49">
        <v>32</v>
      </c>
      <c r="L87" s="49">
        <v>40</v>
      </c>
      <c r="M87" s="49">
        <v>48</v>
      </c>
      <c r="N87" s="136">
        <f t="shared" si="46"/>
        <v>16.36</v>
      </c>
      <c r="O87" s="136">
        <f t="shared" si="47"/>
        <v>20.45</v>
      </c>
      <c r="P87" s="136">
        <f t="shared" si="48"/>
        <v>24.54</v>
      </c>
      <c r="Q87" s="240"/>
      <c r="R87" s="240"/>
      <c r="S87" s="240"/>
      <c r="T87" s="240"/>
      <c r="U87" s="240"/>
      <c r="V87" s="240"/>
      <c r="W87" s="113"/>
      <c r="X87" s="113"/>
      <c r="Y87" s="113"/>
      <c r="Z87" s="113"/>
    </row>
    <row r="88" spans="1:26" ht="15" customHeight="1" x14ac:dyDescent="0.25">
      <c r="B88" s="227"/>
      <c r="C88" s="228"/>
      <c r="D88" s="228"/>
      <c r="E88" s="228"/>
      <c r="F88" s="42" t="s">
        <v>51</v>
      </c>
      <c r="G88" s="136">
        <v>212</v>
      </c>
      <c r="H88" s="49">
        <v>20</v>
      </c>
      <c r="I88" s="49">
        <v>25</v>
      </c>
      <c r="J88" s="49">
        <v>30</v>
      </c>
      <c r="K88" s="49">
        <v>16</v>
      </c>
      <c r="L88" s="49">
        <v>20</v>
      </c>
      <c r="M88" s="49">
        <v>24</v>
      </c>
      <c r="N88" s="136">
        <f t="shared" si="46"/>
        <v>4.24</v>
      </c>
      <c r="O88" s="136">
        <f t="shared" si="47"/>
        <v>5.3</v>
      </c>
      <c r="P88" s="136">
        <f t="shared" si="48"/>
        <v>6.36</v>
      </c>
      <c r="Q88" s="240"/>
      <c r="R88" s="240"/>
      <c r="S88" s="240"/>
      <c r="T88" s="240"/>
      <c r="U88" s="240"/>
      <c r="V88" s="240"/>
      <c r="W88" s="113"/>
      <c r="X88" s="113"/>
      <c r="Y88" s="113"/>
      <c r="Z88" s="113"/>
    </row>
    <row r="89" spans="1:26" ht="15" customHeight="1" x14ac:dyDescent="0.25">
      <c r="B89" s="227"/>
      <c r="C89" s="228"/>
      <c r="D89" s="228"/>
      <c r="E89" s="228"/>
      <c r="F89" s="42" t="s">
        <v>31</v>
      </c>
      <c r="G89" s="136">
        <v>276</v>
      </c>
      <c r="H89" s="49">
        <v>21</v>
      </c>
      <c r="I89" s="49">
        <v>26</v>
      </c>
      <c r="J89" s="49">
        <v>32</v>
      </c>
      <c r="K89" s="49">
        <v>16</v>
      </c>
      <c r="L89" s="49">
        <v>20</v>
      </c>
      <c r="M89" s="49">
        <v>24</v>
      </c>
      <c r="N89" s="136">
        <f t="shared" si="46"/>
        <v>5.7960000000000003</v>
      </c>
      <c r="O89" s="136">
        <f t="shared" si="47"/>
        <v>7.1760000000000002</v>
      </c>
      <c r="P89" s="136">
        <f t="shared" si="48"/>
        <v>8.8320000000000007</v>
      </c>
      <c r="Q89" s="240"/>
      <c r="R89" s="240"/>
      <c r="S89" s="240"/>
      <c r="T89" s="240"/>
      <c r="U89" s="240"/>
      <c r="V89" s="240"/>
      <c r="W89" s="113"/>
      <c r="X89" s="113"/>
      <c r="Y89" s="113"/>
      <c r="Z89" s="113"/>
    </row>
    <row r="90" spans="1:26" ht="15" customHeight="1" x14ac:dyDescent="0.25">
      <c r="B90" s="227"/>
      <c r="C90" s="228"/>
      <c r="D90" s="228"/>
      <c r="E90" s="228"/>
      <c r="F90" s="42" t="s">
        <v>10</v>
      </c>
      <c r="G90" s="136">
        <v>219</v>
      </c>
      <c r="H90" s="49">
        <v>10</v>
      </c>
      <c r="I90" s="49">
        <v>12</v>
      </c>
      <c r="J90" s="49">
        <v>15</v>
      </c>
      <c r="K90" s="49">
        <v>8</v>
      </c>
      <c r="L90" s="49">
        <v>10</v>
      </c>
      <c r="M90" s="49">
        <v>12</v>
      </c>
      <c r="N90" s="136">
        <f t="shared" si="46"/>
        <v>2.19</v>
      </c>
      <c r="O90" s="136">
        <f t="shared" si="47"/>
        <v>2.6280000000000001</v>
      </c>
      <c r="P90" s="136">
        <f t="shared" si="48"/>
        <v>3.2850000000000001</v>
      </c>
      <c r="Q90" s="240"/>
      <c r="R90" s="240"/>
      <c r="S90" s="240"/>
      <c r="T90" s="240"/>
      <c r="U90" s="240"/>
      <c r="V90" s="240"/>
      <c r="W90" s="113"/>
      <c r="X90" s="113"/>
      <c r="Y90" s="113"/>
      <c r="Z90" s="113"/>
    </row>
    <row r="91" spans="1:26" ht="15" customHeight="1" x14ac:dyDescent="0.25">
      <c r="B91" s="227"/>
      <c r="C91" s="228"/>
      <c r="D91" s="228"/>
      <c r="E91" s="228"/>
      <c r="F91" s="42" t="s">
        <v>11</v>
      </c>
      <c r="G91" s="136">
        <v>204</v>
      </c>
      <c r="H91" s="49">
        <v>9</v>
      </c>
      <c r="I91" s="49">
        <v>12</v>
      </c>
      <c r="J91" s="49">
        <v>14</v>
      </c>
      <c r="K91" s="49">
        <v>8</v>
      </c>
      <c r="L91" s="49">
        <v>10</v>
      </c>
      <c r="M91" s="49">
        <v>12</v>
      </c>
      <c r="N91" s="136">
        <f t="shared" si="46"/>
        <v>1.8360000000000001</v>
      </c>
      <c r="O91" s="136">
        <f t="shared" si="47"/>
        <v>2.448</v>
      </c>
      <c r="P91" s="136">
        <f t="shared" si="48"/>
        <v>2.8559999999999999</v>
      </c>
      <c r="Q91" s="240"/>
      <c r="R91" s="240"/>
      <c r="S91" s="240"/>
      <c r="T91" s="240"/>
      <c r="U91" s="240"/>
      <c r="V91" s="240"/>
      <c r="W91" s="113"/>
      <c r="X91" s="113"/>
      <c r="Y91" s="113"/>
      <c r="Z91" s="113"/>
    </row>
    <row r="92" spans="1:26" ht="15" customHeight="1" x14ac:dyDescent="0.25">
      <c r="B92" s="227"/>
      <c r="C92" s="228"/>
      <c r="D92" s="228"/>
      <c r="E92" s="228"/>
      <c r="F92" s="76" t="s">
        <v>49</v>
      </c>
      <c r="G92" s="136">
        <v>1300</v>
      </c>
      <c r="H92" s="49">
        <v>6</v>
      </c>
      <c r="I92" s="49">
        <v>7</v>
      </c>
      <c r="J92" s="49">
        <v>8</v>
      </c>
      <c r="K92" s="49">
        <v>6</v>
      </c>
      <c r="L92" s="49">
        <v>7</v>
      </c>
      <c r="M92" s="49">
        <v>8</v>
      </c>
      <c r="N92" s="136">
        <f t="shared" si="46"/>
        <v>7.8</v>
      </c>
      <c r="O92" s="136">
        <f t="shared" si="47"/>
        <v>9.1</v>
      </c>
      <c r="P92" s="136">
        <f t="shared" si="48"/>
        <v>10.4</v>
      </c>
      <c r="Q92" s="240"/>
      <c r="R92" s="240"/>
      <c r="S92" s="240"/>
      <c r="T92" s="240"/>
      <c r="U92" s="240"/>
      <c r="V92" s="240"/>
      <c r="W92" s="113"/>
      <c r="X92" s="113"/>
      <c r="Y92" s="113"/>
      <c r="Z92" s="113"/>
    </row>
    <row r="93" spans="1:26" x14ac:dyDescent="0.25">
      <c r="B93" s="227"/>
      <c r="C93" s="228"/>
      <c r="D93" s="228"/>
      <c r="E93" s="228"/>
      <c r="F93" s="42" t="s">
        <v>12</v>
      </c>
      <c r="G93" s="136">
        <v>791</v>
      </c>
      <c r="H93" s="49">
        <v>3</v>
      </c>
      <c r="I93" s="49">
        <v>4</v>
      </c>
      <c r="J93" s="49">
        <v>5</v>
      </c>
      <c r="K93" s="49">
        <v>5</v>
      </c>
      <c r="L93" s="49">
        <v>5</v>
      </c>
      <c r="M93" s="49">
        <v>7</v>
      </c>
      <c r="N93" s="136">
        <f t="shared" si="46"/>
        <v>2.3730000000000002</v>
      </c>
      <c r="O93" s="136">
        <f t="shared" si="47"/>
        <v>3.1640000000000001</v>
      </c>
      <c r="P93" s="136">
        <f t="shared" si="48"/>
        <v>3.9550000000000001</v>
      </c>
      <c r="Q93" s="240"/>
      <c r="R93" s="240"/>
      <c r="S93" s="240"/>
      <c r="T93" s="240"/>
      <c r="U93" s="240"/>
      <c r="V93" s="240"/>
      <c r="W93" s="113"/>
      <c r="X93" s="113"/>
      <c r="Y93" s="113"/>
      <c r="Z93" s="113"/>
    </row>
    <row r="94" spans="1:26" ht="15.75" x14ac:dyDescent="0.25">
      <c r="B94" s="227"/>
      <c r="C94" s="228"/>
      <c r="D94" s="228"/>
      <c r="E94" s="228"/>
      <c r="F94" s="43" t="s">
        <v>19</v>
      </c>
      <c r="G94" s="136">
        <v>80</v>
      </c>
      <c r="H94" s="52">
        <v>0.2</v>
      </c>
      <c r="I94" s="52">
        <v>0.2</v>
      </c>
      <c r="J94" s="52">
        <v>0.3</v>
      </c>
      <c r="K94" s="52">
        <v>0.2</v>
      </c>
      <c r="L94" s="52">
        <v>0.2</v>
      </c>
      <c r="M94" s="52">
        <v>0.3</v>
      </c>
      <c r="N94" s="136">
        <f t="shared" si="46"/>
        <v>1.6E-2</v>
      </c>
      <c r="O94" s="136">
        <f t="shared" si="47"/>
        <v>1.6E-2</v>
      </c>
      <c r="P94" s="136">
        <f t="shared" si="48"/>
        <v>2.4E-2</v>
      </c>
      <c r="Q94" s="240"/>
      <c r="R94" s="240"/>
      <c r="S94" s="240"/>
      <c r="T94" s="240"/>
      <c r="U94" s="240"/>
      <c r="V94" s="240"/>
      <c r="W94" s="113"/>
      <c r="X94" s="113"/>
      <c r="Y94" s="113"/>
      <c r="Z94" s="113"/>
    </row>
    <row r="95" spans="1:26" ht="30" x14ac:dyDescent="0.25">
      <c r="B95" s="227" t="s">
        <v>112</v>
      </c>
      <c r="C95" s="239">
        <v>50</v>
      </c>
      <c r="D95" s="239">
        <v>50</v>
      </c>
      <c r="E95" s="239">
        <v>50</v>
      </c>
      <c r="F95" s="143" t="s">
        <v>113</v>
      </c>
      <c r="G95" s="136">
        <v>412</v>
      </c>
      <c r="H95" s="49">
        <v>30</v>
      </c>
      <c r="I95" s="49">
        <v>30</v>
      </c>
      <c r="J95" s="49">
        <v>30</v>
      </c>
      <c r="K95" s="49">
        <v>30</v>
      </c>
      <c r="L95" s="49">
        <v>30</v>
      </c>
      <c r="M95" s="49">
        <v>30</v>
      </c>
      <c r="N95" s="136">
        <f t="shared" si="46"/>
        <v>12.36</v>
      </c>
      <c r="O95" s="136">
        <f t="shared" si="47"/>
        <v>12.36</v>
      </c>
      <c r="P95" s="136">
        <f t="shared" si="48"/>
        <v>12.36</v>
      </c>
      <c r="Q95" s="243">
        <f>SUM(N95:N105)</f>
        <v>97.353499999999997</v>
      </c>
      <c r="R95" s="243">
        <f>SUM(O95:O105)</f>
        <v>97.353499999999997</v>
      </c>
      <c r="S95" s="243">
        <f>SUM(P95:P105)</f>
        <v>97.353499999999997</v>
      </c>
      <c r="T95" s="243">
        <f>Q95*1.5</f>
        <v>146.03025</v>
      </c>
      <c r="U95" s="243">
        <f>R95*1.5</f>
        <v>146.03025</v>
      </c>
      <c r="V95" s="246">
        <f>S95*1.5</f>
        <v>146.03025</v>
      </c>
      <c r="W95" s="113"/>
      <c r="X95" s="113"/>
      <c r="Y95" s="113"/>
      <c r="Z95" s="113"/>
    </row>
    <row r="96" spans="1:26" ht="30" x14ac:dyDescent="0.25">
      <c r="B96" s="227"/>
      <c r="C96" s="239"/>
      <c r="D96" s="239"/>
      <c r="E96" s="239"/>
      <c r="F96" s="143" t="s">
        <v>114</v>
      </c>
      <c r="G96" s="136">
        <v>412</v>
      </c>
      <c r="H96" s="49">
        <v>2</v>
      </c>
      <c r="I96" s="49">
        <v>2</v>
      </c>
      <c r="J96" s="49">
        <v>2</v>
      </c>
      <c r="K96" s="49">
        <v>2</v>
      </c>
      <c r="L96" s="49">
        <v>2</v>
      </c>
      <c r="M96" s="49">
        <v>2</v>
      </c>
      <c r="N96" s="136">
        <f t="shared" si="46"/>
        <v>0.82399999999999995</v>
      </c>
      <c r="O96" s="136">
        <f t="shared" si="47"/>
        <v>0.82399999999999995</v>
      </c>
      <c r="P96" s="136">
        <f t="shared" si="48"/>
        <v>0.82399999999999995</v>
      </c>
      <c r="Q96" s="244"/>
      <c r="R96" s="244"/>
      <c r="S96" s="244"/>
      <c r="T96" s="244"/>
      <c r="U96" s="244"/>
      <c r="V96" s="247"/>
      <c r="W96" s="113"/>
      <c r="X96" s="113"/>
      <c r="Y96" s="113"/>
      <c r="Z96" s="113"/>
    </row>
    <row r="97" spans="1:26" x14ac:dyDescent="0.25">
      <c r="B97" s="227"/>
      <c r="C97" s="239"/>
      <c r="D97" s="239"/>
      <c r="E97" s="239"/>
      <c r="F97" s="143" t="s">
        <v>29</v>
      </c>
      <c r="G97" s="136">
        <v>425</v>
      </c>
      <c r="H97" s="49">
        <v>4</v>
      </c>
      <c r="I97" s="49">
        <v>4</v>
      </c>
      <c r="J97" s="49">
        <v>4</v>
      </c>
      <c r="K97" s="49">
        <v>4</v>
      </c>
      <c r="L97" s="49">
        <v>4</v>
      </c>
      <c r="M97" s="49">
        <v>4</v>
      </c>
      <c r="N97" s="136">
        <f t="shared" si="46"/>
        <v>1.7</v>
      </c>
      <c r="O97" s="136">
        <f t="shared" si="47"/>
        <v>1.7</v>
      </c>
      <c r="P97" s="136">
        <f t="shared" si="48"/>
        <v>1.7</v>
      </c>
      <c r="Q97" s="244"/>
      <c r="R97" s="244"/>
      <c r="S97" s="244"/>
      <c r="T97" s="244"/>
      <c r="U97" s="244"/>
      <c r="V97" s="247"/>
      <c r="W97" s="113"/>
      <c r="X97" s="113"/>
      <c r="Y97" s="113"/>
      <c r="Z97" s="113"/>
    </row>
    <row r="98" spans="1:26" x14ac:dyDescent="0.25">
      <c r="B98" s="227"/>
      <c r="C98" s="239"/>
      <c r="D98" s="239"/>
      <c r="E98" s="239"/>
      <c r="F98" s="143" t="s">
        <v>115</v>
      </c>
      <c r="G98" s="136">
        <v>4560</v>
      </c>
      <c r="H98" s="49">
        <v>1</v>
      </c>
      <c r="I98" s="49">
        <v>1</v>
      </c>
      <c r="J98" s="49">
        <v>1</v>
      </c>
      <c r="K98" s="49">
        <v>1</v>
      </c>
      <c r="L98" s="49">
        <v>1</v>
      </c>
      <c r="M98" s="49">
        <v>1</v>
      </c>
      <c r="N98" s="136">
        <f t="shared" si="46"/>
        <v>4.5599999999999996</v>
      </c>
      <c r="O98" s="136">
        <f t="shared" si="47"/>
        <v>4.5599999999999996</v>
      </c>
      <c r="P98" s="136">
        <f t="shared" si="48"/>
        <v>4.5599999999999996</v>
      </c>
      <c r="Q98" s="244"/>
      <c r="R98" s="244"/>
      <c r="S98" s="244"/>
      <c r="T98" s="244"/>
      <c r="U98" s="244"/>
      <c r="V98" s="247"/>
      <c r="W98" s="113"/>
      <c r="X98" s="113"/>
      <c r="Y98" s="113"/>
      <c r="Z98" s="113"/>
    </row>
    <row r="99" spans="1:26" x14ac:dyDescent="0.25">
      <c r="B99" s="227"/>
      <c r="C99" s="239"/>
      <c r="D99" s="239"/>
      <c r="E99" s="239"/>
      <c r="F99" s="143" t="s">
        <v>119</v>
      </c>
      <c r="G99" s="136">
        <v>517</v>
      </c>
      <c r="H99" s="49">
        <v>5</v>
      </c>
      <c r="I99" s="49">
        <v>5</v>
      </c>
      <c r="J99" s="49">
        <v>5</v>
      </c>
      <c r="K99" s="49">
        <v>5</v>
      </c>
      <c r="L99" s="49">
        <v>5</v>
      </c>
      <c r="M99" s="49">
        <v>5</v>
      </c>
      <c r="N99" s="136">
        <f t="shared" si="46"/>
        <v>2.585</v>
      </c>
      <c r="O99" s="136">
        <f t="shared" si="47"/>
        <v>2.585</v>
      </c>
      <c r="P99" s="136">
        <f t="shared" si="48"/>
        <v>2.585</v>
      </c>
      <c r="Q99" s="244"/>
      <c r="R99" s="244"/>
      <c r="S99" s="244"/>
      <c r="T99" s="244"/>
      <c r="U99" s="244"/>
      <c r="V99" s="247"/>
      <c r="W99" s="113"/>
      <c r="X99" s="113"/>
      <c r="Y99" s="113"/>
      <c r="Z99" s="113"/>
    </row>
    <row r="100" spans="1:26" x14ac:dyDescent="0.25">
      <c r="B100" s="227"/>
      <c r="C100" s="239"/>
      <c r="D100" s="239"/>
      <c r="E100" s="239"/>
      <c r="F100" s="143" t="s">
        <v>52</v>
      </c>
      <c r="G100" s="136">
        <v>417</v>
      </c>
      <c r="H100" s="49">
        <v>9</v>
      </c>
      <c r="I100" s="49">
        <v>9</v>
      </c>
      <c r="J100" s="49">
        <v>9</v>
      </c>
      <c r="K100" s="49">
        <v>9</v>
      </c>
      <c r="L100" s="49">
        <v>9</v>
      </c>
      <c r="M100" s="49">
        <v>9</v>
      </c>
      <c r="N100" s="136">
        <f t="shared" si="46"/>
        <v>3.7530000000000001</v>
      </c>
      <c r="O100" s="136">
        <f t="shared" si="47"/>
        <v>3.7530000000000001</v>
      </c>
      <c r="P100" s="136">
        <f t="shared" si="48"/>
        <v>3.7530000000000001</v>
      </c>
      <c r="Q100" s="244"/>
      <c r="R100" s="244"/>
      <c r="S100" s="244"/>
      <c r="T100" s="244"/>
      <c r="U100" s="244"/>
      <c r="V100" s="247"/>
      <c r="W100" s="113"/>
      <c r="X100" s="113"/>
      <c r="Y100" s="113"/>
      <c r="Z100" s="113"/>
    </row>
    <row r="101" spans="1:26" x14ac:dyDescent="0.25">
      <c r="B101" s="227"/>
      <c r="C101" s="239"/>
      <c r="D101" s="239"/>
      <c r="E101" s="239"/>
      <c r="F101" s="143" t="s">
        <v>108</v>
      </c>
      <c r="G101" s="73">
        <v>4998</v>
      </c>
      <c r="H101" s="49">
        <v>13</v>
      </c>
      <c r="I101" s="49">
        <v>13</v>
      </c>
      <c r="J101" s="49">
        <v>13</v>
      </c>
      <c r="K101" s="49">
        <v>13</v>
      </c>
      <c r="L101" s="49">
        <v>13</v>
      </c>
      <c r="M101" s="49">
        <v>13</v>
      </c>
      <c r="N101" s="136">
        <f t="shared" si="46"/>
        <v>64.974000000000004</v>
      </c>
      <c r="O101" s="136">
        <f t="shared" si="47"/>
        <v>64.974000000000004</v>
      </c>
      <c r="P101" s="136">
        <f t="shared" si="48"/>
        <v>64.974000000000004</v>
      </c>
      <c r="Q101" s="244"/>
      <c r="R101" s="244"/>
      <c r="S101" s="244"/>
      <c r="T101" s="244"/>
      <c r="U101" s="244"/>
      <c r="V101" s="247"/>
      <c r="W101" s="113"/>
      <c r="X101" s="113"/>
      <c r="Y101" s="113"/>
      <c r="Z101" s="113"/>
    </row>
    <row r="102" spans="1:26" x14ac:dyDescent="0.25">
      <c r="B102" s="227"/>
      <c r="C102" s="239"/>
      <c r="D102" s="239"/>
      <c r="E102" s="239"/>
      <c r="F102" s="143" t="s">
        <v>116</v>
      </c>
      <c r="G102" s="136">
        <v>5895</v>
      </c>
      <c r="H102" s="49">
        <v>1</v>
      </c>
      <c r="I102" s="49">
        <v>1</v>
      </c>
      <c r="J102" s="49">
        <v>1</v>
      </c>
      <c r="K102" s="49">
        <v>1E-3</v>
      </c>
      <c r="L102" s="49">
        <v>1</v>
      </c>
      <c r="M102" s="49">
        <v>1</v>
      </c>
      <c r="N102" s="136">
        <f t="shared" si="46"/>
        <v>5.8949999999999996</v>
      </c>
      <c r="O102" s="136">
        <f t="shared" si="47"/>
        <v>5.8949999999999996</v>
      </c>
      <c r="P102" s="136">
        <f t="shared" si="48"/>
        <v>5.8949999999999996</v>
      </c>
      <c r="Q102" s="244"/>
      <c r="R102" s="244"/>
      <c r="S102" s="244"/>
      <c r="T102" s="244"/>
      <c r="U102" s="244"/>
      <c r="V102" s="247"/>
      <c r="W102" s="113"/>
      <c r="X102" s="113"/>
      <c r="Y102" s="113"/>
      <c r="Z102" s="113"/>
    </row>
    <row r="103" spans="1:26" x14ac:dyDescent="0.25">
      <c r="B103" s="227"/>
      <c r="C103" s="239"/>
      <c r="D103" s="239"/>
      <c r="E103" s="239"/>
      <c r="F103" s="143" t="s">
        <v>117</v>
      </c>
      <c r="G103" s="136">
        <v>80</v>
      </c>
      <c r="H103" s="52">
        <v>0.2</v>
      </c>
      <c r="I103" s="52">
        <v>0.2</v>
      </c>
      <c r="J103" s="52">
        <v>0.2</v>
      </c>
      <c r="K103" s="52">
        <v>0.2</v>
      </c>
      <c r="L103" s="52">
        <v>0.2</v>
      </c>
      <c r="M103" s="52">
        <v>0.2</v>
      </c>
      <c r="N103" s="136">
        <f t="shared" si="46"/>
        <v>1.6E-2</v>
      </c>
      <c r="O103" s="136">
        <f t="shared" si="47"/>
        <v>1.6E-2</v>
      </c>
      <c r="P103" s="136">
        <f t="shared" si="48"/>
        <v>1.6E-2</v>
      </c>
      <c r="Q103" s="244"/>
      <c r="R103" s="244"/>
      <c r="S103" s="244"/>
      <c r="T103" s="244"/>
      <c r="U103" s="244"/>
      <c r="V103" s="247"/>
      <c r="W103" s="113"/>
      <c r="X103" s="113"/>
      <c r="Y103" s="113"/>
      <c r="Z103" s="113"/>
    </row>
    <row r="104" spans="1:26" x14ac:dyDescent="0.25">
      <c r="B104" s="227"/>
      <c r="C104" s="239"/>
      <c r="D104" s="239"/>
      <c r="E104" s="239"/>
      <c r="F104" s="143" t="s">
        <v>118</v>
      </c>
      <c r="G104" s="136">
        <v>5650</v>
      </c>
      <c r="H104" s="136">
        <v>0.03</v>
      </c>
      <c r="I104" s="136">
        <v>0.03</v>
      </c>
      <c r="J104" s="136">
        <v>0.03</v>
      </c>
      <c r="K104" s="136">
        <v>0.03</v>
      </c>
      <c r="L104" s="136">
        <v>0.03</v>
      </c>
      <c r="M104" s="136">
        <v>0.03</v>
      </c>
      <c r="N104" s="136">
        <f t="shared" si="46"/>
        <v>0.16950000000000001</v>
      </c>
      <c r="O104" s="136">
        <f t="shared" si="47"/>
        <v>0.16950000000000001</v>
      </c>
      <c r="P104" s="136">
        <f t="shared" si="48"/>
        <v>0.16950000000000001</v>
      </c>
      <c r="Q104" s="244"/>
      <c r="R104" s="244"/>
      <c r="S104" s="244"/>
      <c r="T104" s="244"/>
      <c r="U104" s="244"/>
      <c r="V104" s="247"/>
      <c r="W104" s="113"/>
      <c r="X104" s="113"/>
      <c r="Y104" s="113"/>
      <c r="Z104" s="113"/>
    </row>
    <row r="105" spans="1:26" x14ac:dyDescent="0.25">
      <c r="B105" s="227"/>
      <c r="C105" s="239"/>
      <c r="D105" s="239"/>
      <c r="E105" s="239"/>
      <c r="F105" s="143" t="s">
        <v>119</v>
      </c>
      <c r="G105" s="136">
        <v>517</v>
      </c>
      <c r="H105" s="49">
        <v>1</v>
      </c>
      <c r="I105" s="49">
        <v>1</v>
      </c>
      <c r="J105" s="49">
        <v>1</v>
      </c>
      <c r="K105" s="49">
        <v>1</v>
      </c>
      <c r="L105" s="49">
        <v>1</v>
      </c>
      <c r="M105" s="49">
        <v>1</v>
      </c>
      <c r="N105" s="136">
        <f t="shared" si="46"/>
        <v>0.51700000000000002</v>
      </c>
      <c r="O105" s="136">
        <f t="shared" si="47"/>
        <v>0.51700000000000002</v>
      </c>
      <c r="P105" s="136">
        <f t="shared" si="48"/>
        <v>0.51700000000000002</v>
      </c>
      <c r="Q105" s="245"/>
      <c r="R105" s="245"/>
      <c r="S105" s="245"/>
      <c r="T105" s="245"/>
      <c r="U105" s="245"/>
      <c r="V105" s="248"/>
      <c r="W105" s="113"/>
      <c r="X105" s="113"/>
      <c r="Y105" s="113"/>
      <c r="Z105" s="113"/>
    </row>
    <row r="106" spans="1:26" ht="15.75" x14ac:dyDescent="0.25">
      <c r="B106" s="227" t="s">
        <v>41</v>
      </c>
      <c r="C106" s="228" t="s">
        <v>37</v>
      </c>
      <c r="D106" s="228" t="s">
        <v>37</v>
      </c>
      <c r="E106" s="228" t="s">
        <v>37</v>
      </c>
      <c r="F106" s="43" t="s">
        <v>33</v>
      </c>
      <c r="G106" s="136">
        <v>1488</v>
      </c>
      <c r="H106" s="52">
        <v>40</v>
      </c>
      <c r="I106" s="52">
        <v>40</v>
      </c>
      <c r="J106" s="52">
        <v>40</v>
      </c>
      <c r="K106" s="52">
        <v>20</v>
      </c>
      <c r="L106" s="52">
        <v>20</v>
      </c>
      <c r="M106" s="52">
        <v>20</v>
      </c>
      <c r="N106" s="136">
        <f t="shared" si="46"/>
        <v>59.52</v>
      </c>
      <c r="O106" s="136">
        <f t="shared" si="47"/>
        <v>59.52</v>
      </c>
      <c r="P106" s="136">
        <f t="shared" si="48"/>
        <v>59.52</v>
      </c>
      <c r="Q106" s="243">
        <f>SUM(N106:N108)</f>
        <v>127.63400000000001</v>
      </c>
      <c r="R106" s="243">
        <f t="shared" ref="R106:S106" si="49">SUM(O106:O108)</f>
        <v>127.63400000000001</v>
      </c>
      <c r="S106" s="243">
        <f t="shared" si="49"/>
        <v>127.63400000000001</v>
      </c>
      <c r="T106" s="243">
        <f>Q106*1.5</f>
        <v>191.45100000000002</v>
      </c>
      <c r="U106" s="243">
        <f>R106*1.5</f>
        <v>191.45100000000002</v>
      </c>
      <c r="V106" s="243">
        <f>S106*1.5</f>
        <v>191.45100000000002</v>
      </c>
      <c r="W106" s="113"/>
      <c r="X106" s="113"/>
      <c r="Y106" s="113"/>
      <c r="Z106" s="113"/>
    </row>
    <row r="107" spans="1:26" ht="15.75" x14ac:dyDescent="0.25">
      <c r="B107" s="227"/>
      <c r="C107" s="228"/>
      <c r="D107" s="228"/>
      <c r="E107" s="228"/>
      <c r="F107" s="43" t="s">
        <v>42</v>
      </c>
      <c r="G107" s="136">
        <v>751</v>
      </c>
      <c r="H107" s="52">
        <v>89</v>
      </c>
      <c r="I107" s="52">
        <v>89</v>
      </c>
      <c r="J107" s="52">
        <v>89</v>
      </c>
      <c r="K107" s="52">
        <v>60</v>
      </c>
      <c r="L107" s="52">
        <v>60</v>
      </c>
      <c r="M107" s="52">
        <v>60</v>
      </c>
      <c r="N107" s="136">
        <f t="shared" si="46"/>
        <v>66.838999999999999</v>
      </c>
      <c r="O107" s="136">
        <f t="shared" si="47"/>
        <v>66.838999999999999</v>
      </c>
      <c r="P107" s="136">
        <f t="shared" si="48"/>
        <v>66.838999999999999</v>
      </c>
      <c r="Q107" s="244"/>
      <c r="R107" s="244"/>
      <c r="S107" s="244"/>
      <c r="T107" s="244"/>
      <c r="U107" s="244"/>
      <c r="V107" s="244"/>
      <c r="W107" s="113"/>
      <c r="X107" s="113"/>
      <c r="Y107" s="113"/>
      <c r="Z107" s="113"/>
    </row>
    <row r="108" spans="1:26" ht="15.75" x14ac:dyDescent="0.25">
      <c r="B108" s="227"/>
      <c r="C108" s="228"/>
      <c r="D108" s="228"/>
      <c r="E108" s="228"/>
      <c r="F108" s="43" t="s">
        <v>23</v>
      </c>
      <c r="G108" s="136">
        <v>425</v>
      </c>
      <c r="H108" s="52">
        <v>3</v>
      </c>
      <c r="I108" s="52">
        <v>3</v>
      </c>
      <c r="J108" s="52">
        <v>3</v>
      </c>
      <c r="K108" s="52">
        <v>3</v>
      </c>
      <c r="L108" s="52">
        <v>3</v>
      </c>
      <c r="M108" s="52">
        <v>3</v>
      </c>
      <c r="N108" s="136">
        <f t="shared" si="46"/>
        <v>1.2749999999999999</v>
      </c>
      <c r="O108" s="136">
        <f t="shared" si="47"/>
        <v>1.2749999999999999</v>
      </c>
      <c r="P108" s="136">
        <f t="shared" si="48"/>
        <v>1.2749999999999999</v>
      </c>
      <c r="Q108" s="245"/>
      <c r="R108" s="245"/>
      <c r="S108" s="245"/>
      <c r="T108" s="245"/>
      <c r="U108" s="245"/>
      <c r="V108" s="245"/>
      <c r="W108" s="113"/>
      <c r="X108" s="113"/>
      <c r="Y108" s="113"/>
      <c r="Z108" s="113"/>
    </row>
    <row r="109" spans="1:26" ht="30.75" thickBot="1" x14ac:dyDescent="0.3">
      <c r="B109" s="60" t="s">
        <v>98</v>
      </c>
      <c r="C109" s="59">
        <v>30</v>
      </c>
      <c r="D109" s="59">
        <v>50</v>
      </c>
      <c r="E109" s="59">
        <v>50</v>
      </c>
      <c r="F109" s="60" t="s">
        <v>98</v>
      </c>
      <c r="G109" s="136">
        <v>550</v>
      </c>
      <c r="H109" s="49">
        <v>30</v>
      </c>
      <c r="I109" s="49">
        <v>50</v>
      </c>
      <c r="J109" s="49">
        <v>50</v>
      </c>
      <c r="K109" s="49">
        <v>30</v>
      </c>
      <c r="L109" s="49">
        <v>50</v>
      </c>
      <c r="M109" s="49">
        <v>50</v>
      </c>
      <c r="N109" s="136">
        <f t="shared" si="46"/>
        <v>16.5</v>
      </c>
      <c r="O109" s="136">
        <f t="shared" si="47"/>
        <v>27.5</v>
      </c>
      <c r="P109" s="136">
        <f t="shared" si="48"/>
        <v>27.5</v>
      </c>
      <c r="Q109" s="69">
        <f>SUM(N109)</f>
        <v>16.5</v>
      </c>
      <c r="R109" s="69">
        <f t="shared" ref="R109:S109" si="50">SUM(O109)</f>
        <v>27.5</v>
      </c>
      <c r="S109" s="69">
        <f t="shared" si="50"/>
        <v>27.5</v>
      </c>
      <c r="T109" s="69">
        <f>Q109*1.5</f>
        <v>24.75</v>
      </c>
      <c r="U109" s="69">
        <f>R109*1.5</f>
        <v>41.25</v>
      </c>
      <c r="V109" s="90">
        <f>S109*1.5</f>
        <v>41.25</v>
      </c>
      <c r="W109" s="113"/>
      <c r="X109" s="113"/>
      <c r="Y109" s="113"/>
      <c r="Z109" s="113"/>
    </row>
    <row r="110" spans="1:26" ht="15.75" thickBot="1" x14ac:dyDescent="0.3">
      <c r="A110" s="316"/>
      <c r="B110" s="316"/>
      <c r="C110" s="316"/>
      <c r="D110" s="316"/>
      <c r="E110" s="316"/>
      <c r="F110" s="316"/>
      <c r="G110" s="316"/>
      <c r="H110" s="316"/>
      <c r="I110" s="316"/>
      <c r="J110" s="316"/>
      <c r="K110" s="316"/>
      <c r="L110" s="316"/>
      <c r="M110" s="316"/>
      <c r="N110" s="316"/>
      <c r="O110" s="316"/>
      <c r="P110" s="317"/>
      <c r="Q110" s="63">
        <f t="shared" ref="Q110:V110" si="51">SUM(Q86:Q109)</f>
        <v>564.59850000000006</v>
      </c>
      <c r="R110" s="91">
        <f t="shared" si="51"/>
        <v>670.01949999999999</v>
      </c>
      <c r="S110" s="91">
        <f t="shared" si="51"/>
        <v>764.73950000000013</v>
      </c>
      <c r="T110" s="91">
        <f t="shared" si="51"/>
        <v>846.89775000000009</v>
      </c>
      <c r="U110" s="91">
        <f t="shared" si="51"/>
        <v>1005.02925</v>
      </c>
      <c r="V110" s="92">
        <f t="shared" si="51"/>
        <v>1147.1092500000002</v>
      </c>
      <c r="W110" s="113"/>
      <c r="X110" s="113"/>
      <c r="Y110" s="113"/>
      <c r="Z110" s="113"/>
    </row>
    <row r="111" spans="1:26" ht="15.75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3"/>
      <c r="R111" s="113"/>
      <c r="S111" s="113"/>
      <c r="T111" s="113"/>
      <c r="U111" s="113"/>
      <c r="V111" s="113"/>
      <c r="W111" s="113"/>
      <c r="X111" s="113"/>
      <c r="Y111" s="113"/>
      <c r="Z111" s="113"/>
    </row>
    <row r="112" spans="1:26" ht="15.75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3"/>
      <c r="R112" s="113"/>
      <c r="S112" s="113"/>
      <c r="T112" s="113"/>
      <c r="U112" s="113"/>
      <c r="V112" s="113"/>
      <c r="W112" s="113"/>
      <c r="X112" s="113"/>
      <c r="Y112" s="113"/>
      <c r="Z112" s="113"/>
    </row>
    <row r="113" spans="2:17" ht="15.75" x14ac:dyDescent="0.25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2"/>
    </row>
    <row r="114" spans="2:17" ht="15.75" x14ac:dyDescent="0.25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2"/>
    </row>
    <row r="115" spans="2:17" ht="15.75" x14ac:dyDescent="0.25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2"/>
    </row>
    <row r="116" spans="2:17" ht="15.75" x14ac:dyDescent="0.25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2"/>
    </row>
    <row r="117" spans="2:17" ht="15.75" x14ac:dyDescent="0.25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2"/>
    </row>
    <row r="118" spans="2:17" ht="15.75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2"/>
    </row>
    <row r="119" spans="2:17" ht="15.75" x14ac:dyDescent="0.25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2"/>
    </row>
    <row r="120" spans="2:17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</sheetData>
  <mergeCells count="201">
    <mergeCell ref="A84:M84"/>
    <mergeCell ref="A110:P110"/>
    <mergeCell ref="R95:R105"/>
    <mergeCell ref="S95:S105"/>
    <mergeCell ref="T95:T105"/>
    <mergeCell ref="U95:U105"/>
    <mergeCell ref="V95:V105"/>
    <mergeCell ref="B106:B108"/>
    <mergeCell ref="C106:C108"/>
    <mergeCell ref="D106:D108"/>
    <mergeCell ref="E106:E108"/>
    <mergeCell ref="Q106:Q108"/>
    <mergeCell ref="U86:U94"/>
    <mergeCell ref="V86:V94"/>
    <mergeCell ref="B95:B105"/>
    <mergeCell ref="C95:C105"/>
    <mergeCell ref="D95:D105"/>
    <mergeCell ref="E95:E105"/>
    <mergeCell ref="Q95:Q105"/>
    <mergeCell ref="R106:R108"/>
    <mergeCell ref="S106:S108"/>
    <mergeCell ref="T106:T108"/>
    <mergeCell ref="U106:U108"/>
    <mergeCell ref="V106:V108"/>
    <mergeCell ref="B85:P85"/>
    <mergeCell ref="B86:B94"/>
    <mergeCell ref="C86:C94"/>
    <mergeCell ref="D86:D94"/>
    <mergeCell ref="E86:E94"/>
    <mergeCell ref="Q86:Q94"/>
    <mergeCell ref="R86:R94"/>
    <mergeCell ref="S86:S94"/>
    <mergeCell ref="T86:T94"/>
    <mergeCell ref="V75:V79"/>
    <mergeCell ref="B81:B82"/>
    <mergeCell ref="C81:C82"/>
    <mergeCell ref="D81:D82"/>
    <mergeCell ref="E81:E82"/>
    <mergeCell ref="Q81:Q82"/>
    <mergeCell ref="R81:R82"/>
    <mergeCell ref="S81:S82"/>
    <mergeCell ref="T81:T82"/>
    <mergeCell ref="U81:U82"/>
    <mergeCell ref="V81:V82"/>
    <mergeCell ref="B75:B79"/>
    <mergeCell ref="C75:C79"/>
    <mergeCell ref="D75:D79"/>
    <mergeCell ref="E75:E79"/>
    <mergeCell ref="Q75:Q79"/>
    <mergeCell ref="R75:R79"/>
    <mergeCell ref="S75:S79"/>
    <mergeCell ref="T75:T79"/>
    <mergeCell ref="U75:U79"/>
    <mergeCell ref="S64:S70"/>
    <mergeCell ref="T64:T70"/>
    <mergeCell ref="U64:U70"/>
    <mergeCell ref="V64:V70"/>
    <mergeCell ref="B71:B74"/>
    <mergeCell ref="C71:C74"/>
    <mergeCell ref="D71:D74"/>
    <mergeCell ref="E71:E74"/>
    <mergeCell ref="Q71:Q74"/>
    <mergeCell ref="R71:R74"/>
    <mergeCell ref="B64:B70"/>
    <mergeCell ref="C64:C70"/>
    <mergeCell ref="D64:D70"/>
    <mergeCell ref="E64:E70"/>
    <mergeCell ref="Q64:Q70"/>
    <mergeCell ref="R64:R70"/>
    <mergeCell ref="S71:S74"/>
    <mergeCell ref="T71:T74"/>
    <mergeCell ref="U71:U74"/>
    <mergeCell ref="V71:V74"/>
    <mergeCell ref="S57:S59"/>
    <mergeCell ref="T57:T59"/>
    <mergeCell ref="U57:U59"/>
    <mergeCell ref="V57:V59"/>
    <mergeCell ref="B63:P63"/>
    <mergeCell ref="S54:S56"/>
    <mergeCell ref="T54:T56"/>
    <mergeCell ref="U54:U56"/>
    <mergeCell ref="V54:V56"/>
    <mergeCell ref="B57:B59"/>
    <mergeCell ref="C57:C59"/>
    <mergeCell ref="D57:D59"/>
    <mergeCell ref="E57:E59"/>
    <mergeCell ref="Q57:Q59"/>
    <mergeCell ref="R57:R59"/>
    <mergeCell ref="A62:P62"/>
    <mergeCell ref="S48:S53"/>
    <mergeCell ref="T48:T53"/>
    <mergeCell ref="U48:U53"/>
    <mergeCell ref="V48:V53"/>
    <mergeCell ref="B54:B56"/>
    <mergeCell ref="C54:C56"/>
    <mergeCell ref="D54:D56"/>
    <mergeCell ref="E54:E56"/>
    <mergeCell ref="Q54:Q56"/>
    <mergeCell ref="R54:R56"/>
    <mergeCell ref="B48:B53"/>
    <mergeCell ref="C48:C53"/>
    <mergeCell ref="D48:D53"/>
    <mergeCell ref="E48:E53"/>
    <mergeCell ref="Q48:Q53"/>
    <mergeCell ref="R48:R53"/>
    <mergeCell ref="B47:V47"/>
    <mergeCell ref="S40:S42"/>
    <mergeCell ref="T40:T42"/>
    <mergeCell ref="U40:U42"/>
    <mergeCell ref="V40:V42"/>
    <mergeCell ref="B43:B44"/>
    <mergeCell ref="C43:C44"/>
    <mergeCell ref="D43:D44"/>
    <mergeCell ref="E43:E44"/>
    <mergeCell ref="Q43:Q44"/>
    <mergeCell ref="R43:R44"/>
    <mergeCell ref="A46:P46"/>
    <mergeCell ref="V37:V39"/>
    <mergeCell ref="B40:B42"/>
    <mergeCell ref="C40:C42"/>
    <mergeCell ref="D40:D42"/>
    <mergeCell ref="E40:E42"/>
    <mergeCell ref="Q40:Q42"/>
    <mergeCell ref="R40:R42"/>
    <mergeCell ref="S43:S44"/>
    <mergeCell ref="T43:T44"/>
    <mergeCell ref="U43:U44"/>
    <mergeCell ref="V43:V44"/>
    <mergeCell ref="B37:B39"/>
    <mergeCell ref="C37:C39"/>
    <mergeCell ref="D37:D39"/>
    <mergeCell ref="E37:E39"/>
    <mergeCell ref="Q37:Q39"/>
    <mergeCell ref="R37:R39"/>
    <mergeCell ref="S37:S39"/>
    <mergeCell ref="T37:T39"/>
    <mergeCell ref="U37:U39"/>
    <mergeCell ref="S26:S30"/>
    <mergeCell ref="T26:T30"/>
    <mergeCell ref="U26:U30"/>
    <mergeCell ref="V26:V30"/>
    <mergeCell ref="B31:B36"/>
    <mergeCell ref="C31:C36"/>
    <mergeCell ref="D31:D36"/>
    <mergeCell ref="E31:E36"/>
    <mergeCell ref="Q31:Q36"/>
    <mergeCell ref="R31:R36"/>
    <mergeCell ref="B26:B30"/>
    <mergeCell ref="C26:C30"/>
    <mergeCell ref="D26:D30"/>
    <mergeCell ref="E26:E30"/>
    <mergeCell ref="Q26:Q30"/>
    <mergeCell ref="R26:R30"/>
    <mergeCell ref="S31:S36"/>
    <mergeCell ref="T31:T36"/>
    <mergeCell ref="U31:U36"/>
    <mergeCell ref="V31:V36"/>
    <mergeCell ref="V20:V21"/>
    <mergeCell ref="B24:P24"/>
    <mergeCell ref="B25:V25"/>
    <mergeCell ref="S14:S19"/>
    <mergeCell ref="T14:T19"/>
    <mergeCell ref="U14:U19"/>
    <mergeCell ref="V14:V19"/>
    <mergeCell ref="B20:B21"/>
    <mergeCell ref="C20:C21"/>
    <mergeCell ref="D20:D21"/>
    <mergeCell ref="E20:E21"/>
    <mergeCell ref="Q20:Q21"/>
    <mergeCell ref="R20:R21"/>
    <mergeCell ref="B14:B19"/>
    <mergeCell ref="C14:C19"/>
    <mergeCell ref="D14:D19"/>
    <mergeCell ref="E14:E19"/>
    <mergeCell ref="Q14:Q19"/>
    <mergeCell ref="R14:R19"/>
    <mergeCell ref="S20:S21"/>
    <mergeCell ref="T20:T21"/>
    <mergeCell ref="U20:U21"/>
    <mergeCell ref="T6:V6"/>
    <mergeCell ref="B9:V9"/>
    <mergeCell ref="B10:B13"/>
    <mergeCell ref="C10:C13"/>
    <mergeCell ref="D10:D13"/>
    <mergeCell ref="E10:E13"/>
    <mergeCell ref="Q10:Q13"/>
    <mergeCell ref="R10:R13"/>
    <mergeCell ref="S10:S13"/>
    <mergeCell ref="T10:T13"/>
    <mergeCell ref="U10:U13"/>
    <mergeCell ref="V10:V13"/>
    <mergeCell ref="A8:V8"/>
    <mergeCell ref="B2:P2"/>
    <mergeCell ref="B6:B7"/>
    <mergeCell ref="C6:E6"/>
    <mergeCell ref="F6:F7"/>
    <mergeCell ref="G6:G7"/>
    <mergeCell ref="H6:J6"/>
    <mergeCell ref="K6:M6"/>
    <mergeCell ref="N6:P6"/>
    <mergeCell ref="Q6:S6"/>
  </mergeCells>
  <pageMargins left="0.7" right="0.7" top="0.75" bottom="0.75" header="0.3" footer="0.3"/>
  <pageSetup paperSize="9" scale="40" orientation="portrait" r:id="rId1"/>
  <rowBreaks count="1" manualBreakCount="1">
    <brk id="110" max="1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6"/>
  <sheetViews>
    <sheetView view="pageBreakPreview" zoomScale="98" zoomScaleNormal="98" zoomScaleSheetLayoutView="98" workbookViewId="0">
      <selection activeCell="K56" sqref="K56"/>
    </sheetView>
  </sheetViews>
  <sheetFormatPr defaultRowHeight="15" outlineLevelCol="1" x14ac:dyDescent="0.25"/>
  <cols>
    <col min="2" max="2" width="24.28515625" customWidth="1"/>
    <col min="6" max="6" width="27.140625" customWidth="1"/>
    <col min="7" max="7" width="10.42578125" hidden="1" customWidth="1"/>
    <col min="8" max="8" width="10.5703125" customWidth="1"/>
    <col min="9" max="9" width="10.140625" customWidth="1"/>
    <col min="10" max="10" width="10.5703125" customWidth="1"/>
    <col min="11" max="11" width="10.28515625" customWidth="1"/>
    <col min="12" max="12" width="10.140625" customWidth="1"/>
    <col min="13" max="13" width="9.7109375" customWidth="1"/>
    <col min="14" max="22" width="9.140625" hidden="1" customWidth="1" outlineLevel="1"/>
    <col min="23" max="23" width="9.140625" collapsed="1"/>
  </cols>
  <sheetData>
    <row r="1" spans="1:25" ht="15.75" x14ac:dyDescent="0.25">
      <c r="A1" s="3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  <c r="S1" s="8"/>
      <c r="T1" s="8"/>
      <c r="U1" s="8"/>
      <c r="V1" s="8"/>
      <c r="W1" s="3"/>
      <c r="X1" s="3"/>
      <c r="Y1" s="3"/>
    </row>
    <row r="2" spans="1:25" x14ac:dyDescent="0.25">
      <c r="A2" s="3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45"/>
      <c r="R2" s="45"/>
      <c r="S2" s="45"/>
      <c r="T2" s="3"/>
      <c r="U2" s="3"/>
      <c r="V2" s="3"/>
      <c r="W2" s="3"/>
      <c r="X2" s="3"/>
      <c r="Y2" s="3"/>
    </row>
    <row r="3" spans="1:25" x14ac:dyDescent="0.25">
      <c r="A3" s="3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5"/>
      <c r="R3" s="45"/>
      <c r="S3" s="45"/>
      <c r="T3" s="3"/>
      <c r="U3" s="3"/>
      <c r="V3" s="3"/>
      <c r="W3" s="3"/>
      <c r="X3" s="3"/>
      <c r="Y3" s="3"/>
    </row>
    <row r="4" spans="1:25" x14ac:dyDescent="0.25">
      <c r="A4" s="3"/>
      <c r="B4" s="47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3"/>
      <c r="U4" s="3"/>
      <c r="V4" s="3"/>
      <c r="W4" s="3"/>
      <c r="X4" s="3"/>
      <c r="Y4" s="3"/>
    </row>
    <row r="5" spans="1:25" x14ac:dyDescent="0.25">
      <c r="A5" s="3"/>
      <c r="B5" s="47"/>
      <c r="C5" s="45"/>
      <c r="D5" s="45"/>
      <c r="E5" s="45"/>
      <c r="F5" s="45"/>
      <c r="G5" s="45"/>
      <c r="H5" s="45"/>
      <c r="I5" s="45"/>
      <c r="J5" s="45"/>
      <c r="K5" s="45"/>
      <c r="L5" s="47" t="s">
        <v>89</v>
      </c>
      <c r="M5" s="45"/>
      <c r="N5" s="45"/>
      <c r="O5" s="45"/>
      <c r="P5" s="45"/>
      <c r="Q5" s="45"/>
      <c r="R5" s="45"/>
      <c r="S5" s="45"/>
      <c r="T5" s="3"/>
      <c r="U5" s="3"/>
      <c r="V5" s="3"/>
      <c r="W5" s="3"/>
      <c r="X5" s="3"/>
      <c r="Y5" s="3"/>
    </row>
    <row r="6" spans="1:25" ht="27.75" customHeight="1" x14ac:dyDescent="0.25">
      <c r="A6" s="3"/>
      <c r="B6" s="242" t="s">
        <v>0</v>
      </c>
      <c r="C6" s="242" t="s">
        <v>1</v>
      </c>
      <c r="D6" s="242"/>
      <c r="E6" s="242"/>
      <c r="F6" s="242" t="s">
        <v>2</v>
      </c>
      <c r="G6" s="251" t="s">
        <v>3</v>
      </c>
      <c r="H6" s="242" t="s">
        <v>4</v>
      </c>
      <c r="I6" s="242"/>
      <c r="J6" s="242"/>
      <c r="K6" s="242" t="s">
        <v>5</v>
      </c>
      <c r="L6" s="242"/>
      <c r="M6" s="242"/>
      <c r="N6" s="242" t="s">
        <v>96</v>
      </c>
      <c r="O6" s="242"/>
      <c r="P6" s="242"/>
      <c r="Q6" s="259" t="s">
        <v>6</v>
      </c>
      <c r="R6" s="259"/>
      <c r="S6" s="259"/>
      <c r="T6" s="260" t="s">
        <v>97</v>
      </c>
      <c r="U6" s="260"/>
      <c r="V6" s="260"/>
      <c r="W6" s="3"/>
      <c r="X6" s="3"/>
      <c r="Y6" s="3"/>
    </row>
    <row r="7" spans="1:25" ht="28.5" x14ac:dyDescent="0.25">
      <c r="A7" s="3"/>
      <c r="B7" s="242"/>
      <c r="C7" s="160" t="s">
        <v>13</v>
      </c>
      <c r="D7" s="160" t="s">
        <v>7</v>
      </c>
      <c r="E7" s="160" t="s">
        <v>8</v>
      </c>
      <c r="F7" s="242"/>
      <c r="G7" s="251"/>
      <c r="H7" s="160" t="s">
        <v>13</v>
      </c>
      <c r="I7" s="160" t="s">
        <v>7</v>
      </c>
      <c r="J7" s="160" t="s">
        <v>8</v>
      </c>
      <c r="K7" s="160" t="s">
        <v>13</v>
      </c>
      <c r="L7" s="160" t="s">
        <v>7</v>
      </c>
      <c r="M7" s="160" t="s">
        <v>8</v>
      </c>
      <c r="N7" s="160" t="s">
        <v>13</v>
      </c>
      <c r="O7" s="160" t="s">
        <v>7</v>
      </c>
      <c r="P7" s="160" t="s">
        <v>8</v>
      </c>
      <c r="Q7" s="160" t="s">
        <v>13</v>
      </c>
      <c r="R7" s="160" t="s">
        <v>7</v>
      </c>
      <c r="S7" s="160" t="s">
        <v>8</v>
      </c>
      <c r="T7" s="160" t="s">
        <v>13</v>
      </c>
      <c r="U7" s="160" t="s">
        <v>7</v>
      </c>
      <c r="V7" s="160" t="s">
        <v>8</v>
      </c>
      <c r="W7" s="3"/>
      <c r="X7" s="3"/>
      <c r="Y7" s="3"/>
    </row>
    <row r="8" spans="1:25" x14ac:dyDescent="0.25">
      <c r="A8" s="252" t="s">
        <v>78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3"/>
      <c r="W8" s="3"/>
      <c r="X8" s="3"/>
      <c r="Y8" s="3"/>
    </row>
    <row r="9" spans="1:25" ht="18.75" customHeight="1" x14ac:dyDescent="0.25">
      <c r="A9" s="3"/>
      <c r="B9" s="242" t="s">
        <v>9</v>
      </c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3"/>
      <c r="X9" s="3"/>
      <c r="Y9" s="3"/>
    </row>
    <row r="10" spans="1:25" ht="18.75" customHeight="1" x14ac:dyDescent="0.25">
      <c r="A10" s="3"/>
      <c r="B10" s="227" t="s">
        <v>122</v>
      </c>
      <c r="C10" s="239">
        <v>70</v>
      </c>
      <c r="D10" s="239">
        <v>90</v>
      </c>
      <c r="E10" s="239">
        <v>100</v>
      </c>
      <c r="F10" s="64" t="s">
        <v>51</v>
      </c>
      <c r="G10" s="136">
        <v>212</v>
      </c>
      <c r="H10" s="49">
        <v>49</v>
      </c>
      <c r="I10" s="49">
        <v>63</v>
      </c>
      <c r="J10" s="49">
        <v>70</v>
      </c>
      <c r="K10" s="49">
        <v>35</v>
      </c>
      <c r="L10" s="49">
        <v>45</v>
      </c>
      <c r="M10" s="49">
        <v>50</v>
      </c>
      <c r="N10" s="136">
        <f t="shared" ref="N10:N14" si="0">H10*G10/1000</f>
        <v>10.388</v>
      </c>
      <c r="O10" s="136">
        <f t="shared" ref="O10:O14" si="1">I10*G10/1000</f>
        <v>13.356</v>
      </c>
      <c r="P10" s="136">
        <f t="shared" ref="P10:P14" si="2">J10*G10/1000</f>
        <v>14.84</v>
      </c>
      <c r="Q10" s="240">
        <f>SUM(N10:N14)</f>
        <v>45.942000000000007</v>
      </c>
      <c r="R10" s="240">
        <f t="shared" ref="R10:S10" si="3">SUM(O10:O14)</f>
        <v>58.557500000000005</v>
      </c>
      <c r="S10" s="240">
        <f t="shared" si="3"/>
        <v>65.063000000000002</v>
      </c>
      <c r="T10" s="261">
        <f>Q10*1.5</f>
        <v>68.913000000000011</v>
      </c>
      <c r="U10" s="261">
        <f>R10*1.5</f>
        <v>87.836250000000007</v>
      </c>
      <c r="V10" s="261">
        <f>S10*1.5</f>
        <v>97.594500000000011</v>
      </c>
      <c r="W10" s="3"/>
      <c r="X10" s="3"/>
      <c r="Y10" s="3"/>
    </row>
    <row r="11" spans="1:25" ht="18.75" customHeight="1" x14ac:dyDescent="0.25">
      <c r="A11" s="3"/>
      <c r="B11" s="227"/>
      <c r="C11" s="239"/>
      <c r="D11" s="239"/>
      <c r="E11" s="239"/>
      <c r="F11" s="81" t="s">
        <v>26</v>
      </c>
      <c r="G11" s="137">
        <v>219</v>
      </c>
      <c r="H11" s="139">
        <v>21</v>
      </c>
      <c r="I11" s="139">
        <v>27</v>
      </c>
      <c r="J11" s="52">
        <v>30</v>
      </c>
      <c r="K11" s="139">
        <v>16</v>
      </c>
      <c r="L11" s="139">
        <v>21</v>
      </c>
      <c r="M11" s="52">
        <v>23</v>
      </c>
      <c r="N11" s="136">
        <f>H11*G13/1000</f>
        <v>16.611000000000001</v>
      </c>
      <c r="O11" s="136">
        <f>I11*G13/1000</f>
        <v>21.356999999999999</v>
      </c>
      <c r="P11" s="136">
        <f>J11*G13/1000</f>
        <v>23.73</v>
      </c>
      <c r="Q11" s="240"/>
      <c r="R11" s="240"/>
      <c r="S11" s="240"/>
      <c r="T11" s="261"/>
      <c r="U11" s="261"/>
      <c r="V11" s="261"/>
      <c r="W11" s="3"/>
      <c r="X11" s="3"/>
      <c r="Y11" s="3"/>
    </row>
    <row r="12" spans="1:25" ht="18.75" customHeight="1" x14ac:dyDescent="0.25">
      <c r="A12" s="3"/>
      <c r="B12" s="227"/>
      <c r="C12" s="239"/>
      <c r="D12" s="239"/>
      <c r="E12" s="239"/>
      <c r="F12" s="42" t="s">
        <v>28</v>
      </c>
      <c r="G12" s="136">
        <v>751</v>
      </c>
      <c r="H12" s="139">
        <v>21</v>
      </c>
      <c r="I12" s="139">
        <v>27</v>
      </c>
      <c r="J12" s="52">
        <v>30</v>
      </c>
      <c r="K12" s="139">
        <v>15</v>
      </c>
      <c r="L12" s="139">
        <v>19</v>
      </c>
      <c r="M12" s="52">
        <v>21</v>
      </c>
      <c r="N12" s="136">
        <f t="shared" si="0"/>
        <v>15.771000000000001</v>
      </c>
      <c r="O12" s="136">
        <f t="shared" si="1"/>
        <v>20.277000000000001</v>
      </c>
      <c r="P12" s="136">
        <f t="shared" si="2"/>
        <v>22.53</v>
      </c>
      <c r="Q12" s="240"/>
      <c r="R12" s="240"/>
      <c r="S12" s="240"/>
      <c r="T12" s="261"/>
      <c r="U12" s="261"/>
      <c r="V12" s="261"/>
      <c r="W12" s="3"/>
      <c r="X12" s="3"/>
      <c r="Y12" s="3"/>
    </row>
    <row r="13" spans="1:25" ht="18.75" customHeight="1" x14ac:dyDescent="0.25">
      <c r="A13" s="3"/>
      <c r="B13" s="227"/>
      <c r="C13" s="239"/>
      <c r="D13" s="239"/>
      <c r="E13" s="239"/>
      <c r="F13" s="42" t="s">
        <v>12</v>
      </c>
      <c r="G13" s="136">
        <v>791</v>
      </c>
      <c r="H13" s="52">
        <v>4</v>
      </c>
      <c r="I13" s="52">
        <v>4.5</v>
      </c>
      <c r="J13" s="52">
        <v>5</v>
      </c>
      <c r="K13" s="52">
        <v>4</v>
      </c>
      <c r="L13" s="52">
        <v>4.5</v>
      </c>
      <c r="M13" s="52">
        <v>5</v>
      </c>
      <c r="N13" s="136">
        <f t="shared" si="0"/>
        <v>3.1640000000000001</v>
      </c>
      <c r="O13" s="136">
        <f t="shared" si="1"/>
        <v>3.5594999999999999</v>
      </c>
      <c r="P13" s="136">
        <f t="shared" si="2"/>
        <v>3.9550000000000001</v>
      </c>
      <c r="Q13" s="240"/>
      <c r="R13" s="240"/>
      <c r="S13" s="240"/>
      <c r="T13" s="261"/>
      <c r="U13" s="261"/>
      <c r="V13" s="261"/>
      <c r="W13" s="3"/>
      <c r="X13" s="3"/>
      <c r="Y13" s="3"/>
    </row>
    <row r="14" spans="1:25" ht="18.75" customHeight="1" x14ac:dyDescent="0.25">
      <c r="A14" s="3"/>
      <c r="B14" s="227"/>
      <c r="C14" s="239"/>
      <c r="D14" s="239"/>
      <c r="E14" s="239"/>
      <c r="F14" s="43" t="s">
        <v>19</v>
      </c>
      <c r="G14" s="136">
        <v>80</v>
      </c>
      <c r="H14" s="52">
        <v>0.1</v>
      </c>
      <c r="I14" s="52">
        <v>0.1</v>
      </c>
      <c r="J14" s="52">
        <v>0.1</v>
      </c>
      <c r="K14" s="52">
        <v>0.1</v>
      </c>
      <c r="L14" s="52">
        <v>0.1</v>
      </c>
      <c r="M14" s="52">
        <v>0.1</v>
      </c>
      <c r="N14" s="136">
        <f t="shared" si="0"/>
        <v>8.0000000000000002E-3</v>
      </c>
      <c r="O14" s="136">
        <f t="shared" si="1"/>
        <v>8.0000000000000002E-3</v>
      </c>
      <c r="P14" s="136">
        <f t="shared" si="2"/>
        <v>8.0000000000000002E-3</v>
      </c>
      <c r="Q14" s="240"/>
      <c r="R14" s="240"/>
      <c r="S14" s="240"/>
      <c r="T14" s="261"/>
      <c r="U14" s="261"/>
      <c r="V14" s="261"/>
      <c r="W14" s="3"/>
      <c r="X14" s="3"/>
      <c r="Y14" s="3"/>
    </row>
    <row r="15" spans="1:25" ht="16.5" customHeight="1" x14ac:dyDescent="0.25">
      <c r="A15" s="3"/>
      <c r="B15" s="227" t="s">
        <v>106</v>
      </c>
      <c r="C15" s="228" t="s">
        <v>37</v>
      </c>
      <c r="D15" s="228" t="s">
        <v>38</v>
      </c>
      <c r="E15" s="228" t="s">
        <v>39</v>
      </c>
      <c r="F15" s="72" t="s">
        <v>44</v>
      </c>
      <c r="G15" s="136">
        <v>1500</v>
      </c>
      <c r="H15" s="49">
        <v>85</v>
      </c>
      <c r="I15" s="49">
        <v>98</v>
      </c>
      <c r="J15" s="49">
        <v>105</v>
      </c>
      <c r="K15" s="49">
        <v>79</v>
      </c>
      <c r="L15" s="49">
        <v>83</v>
      </c>
      <c r="M15" s="49">
        <v>99</v>
      </c>
      <c r="N15" s="136">
        <f t="shared" ref="N15:N25" si="4">H15*G15/1000</f>
        <v>127.5</v>
      </c>
      <c r="O15" s="136">
        <f t="shared" ref="O15:O25" si="5">I15*G15/1000</f>
        <v>147</v>
      </c>
      <c r="P15" s="136">
        <f t="shared" ref="P15:P20" si="6">J15*G15/1000</f>
        <v>157.5</v>
      </c>
      <c r="Q15" s="240">
        <f>SUM(N15:N20)</f>
        <v>169.941</v>
      </c>
      <c r="R15" s="240">
        <f t="shared" ref="R15:S15" si="7">SUM(O15:O20)</f>
        <v>194.09700000000001</v>
      </c>
      <c r="S15" s="240">
        <f t="shared" si="7"/>
        <v>211.68099999999998</v>
      </c>
      <c r="T15" s="240">
        <f>Q15*1.5</f>
        <v>254.91149999999999</v>
      </c>
      <c r="U15" s="240">
        <f>R15*1.5</f>
        <v>291.14550000000003</v>
      </c>
      <c r="V15" s="240">
        <f>S15*1.5</f>
        <v>317.52149999999995</v>
      </c>
      <c r="W15" s="3"/>
      <c r="X15" s="3"/>
      <c r="Y15" s="3"/>
    </row>
    <row r="16" spans="1:25" x14ac:dyDescent="0.25">
      <c r="A16" s="3"/>
      <c r="B16" s="227"/>
      <c r="C16" s="228"/>
      <c r="D16" s="228"/>
      <c r="E16" s="228"/>
      <c r="F16" s="42" t="s">
        <v>43</v>
      </c>
      <c r="G16" s="136">
        <v>632</v>
      </c>
      <c r="H16" s="49">
        <v>45</v>
      </c>
      <c r="I16" s="49">
        <v>50</v>
      </c>
      <c r="J16" s="49">
        <v>55</v>
      </c>
      <c r="K16" s="49">
        <v>45</v>
      </c>
      <c r="L16" s="49">
        <v>50</v>
      </c>
      <c r="M16" s="49">
        <v>55</v>
      </c>
      <c r="N16" s="136">
        <f t="shared" si="4"/>
        <v>28.44</v>
      </c>
      <c r="O16" s="136">
        <f t="shared" si="5"/>
        <v>31.6</v>
      </c>
      <c r="P16" s="136">
        <f t="shared" si="6"/>
        <v>34.76</v>
      </c>
      <c r="Q16" s="240"/>
      <c r="R16" s="240"/>
      <c r="S16" s="240"/>
      <c r="T16" s="240"/>
      <c r="U16" s="240"/>
      <c r="V16" s="240"/>
      <c r="W16" s="3"/>
      <c r="X16" s="3"/>
      <c r="Y16" s="3"/>
    </row>
    <row r="17" spans="1:25" x14ac:dyDescent="0.25">
      <c r="A17" s="3"/>
      <c r="B17" s="227"/>
      <c r="C17" s="228"/>
      <c r="D17" s="228"/>
      <c r="E17" s="228"/>
      <c r="F17" s="42" t="s">
        <v>12</v>
      </c>
      <c r="G17" s="136">
        <v>791</v>
      </c>
      <c r="H17" s="49">
        <v>5</v>
      </c>
      <c r="I17" s="49">
        <v>5</v>
      </c>
      <c r="J17" s="49">
        <v>7</v>
      </c>
      <c r="K17" s="49">
        <v>5</v>
      </c>
      <c r="L17" s="49">
        <v>45</v>
      </c>
      <c r="M17" s="49">
        <v>7</v>
      </c>
      <c r="N17" s="136">
        <f t="shared" si="4"/>
        <v>3.9550000000000001</v>
      </c>
      <c r="O17" s="136">
        <f t="shared" si="5"/>
        <v>3.9550000000000001</v>
      </c>
      <c r="P17" s="136">
        <f t="shared" si="6"/>
        <v>5.5369999999999999</v>
      </c>
      <c r="Q17" s="240"/>
      <c r="R17" s="240"/>
      <c r="S17" s="240"/>
      <c r="T17" s="240"/>
      <c r="U17" s="240"/>
      <c r="V17" s="240"/>
      <c r="W17" s="3"/>
      <c r="X17" s="3"/>
      <c r="Y17" s="3"/>
    </row>
    <row r="18" spans="1:25" x14ac:dyDescent="0.25">
      <c r="A18" s="3"/>
      <c r="B18" s="227"/>
      <c r="C18" s="228"/>
      <c r="D18" s="228"/>
      <c r="E18" s="228"/>
      <c r="F18" s="42" t="s">
        <v>10</v>
      </c>
      <c r="G18" s="136">
        <v>219</v>
      </c>
      <c r="H18" s="49">
        <v>30</v>
      </c>
      <c r="I18" s="49">
        <v>34</v>
      </c>
      <c r="J18" s="49">
        <v>40</v>
      </c>
      <c r="K18" s="49">
        <v>26</v>
      </c>
      <c r="L18" s="49">
        <v>29</v>
      </c>
      <c r="M18" s="49">
        <v>33</v>
      </c>
      <c r="N18" s="136">
        <f t="shared" si="4"/>
        <v>6.57</v>
      </c>
      <c r="O18" s="136">
        <f t="shared" si="5"/>
        <v>7.4459999999999997</v>
      </c>
      <c r="P18" s="136">
        <f t="shared" si="6"/>
        <v>8.76</v>
      </c>
      <c r="Q18" s="240"/>
      <c r="R18" s="240"/>
      <c r="S18" s="240"/>
      <c r="T18" s="240"/>
      <c r="U18" s="240"/>
      <c r="V18" s="240"/>
      <c r="W18" s="3"/>
      <c r="X18" s="3"/>
      <c r="Y18" s="3"/>
    </row>
    <row r="19" spans="1:25" x14ac:dyDescent="0.25">
      <c r="A19" s="3"/>
      <c r="B19" s="227"/>
      <c r="C19" s="228"/>
      <c r="D19" s="228"/>
      <c r="E19" s="228"/>
      <c r="F19" s="42" t="s">
        <v>11</v>
      </c>
      <c r="G19" s="136">
        <v>204</v>
      </c>
      <c r="H19" s="49">
        <v>17</v>
      </c>
      <c r="I19" s="49">
        <v>20</v>
      </c>
      <c r="J19" s="49">
        <v>25</v>
      </c>
      <c r="K19" s="49">
        <v>12</v>
      </c>
      <c r="L19" s="49">
        <v>17</v>
      </c>
      <c r="M19" s="49">
        <v>21</v>
      </c>
      <c r="N19" s="136">
        <f t="shared" si="4"/>
        <v>3.468</v>
      </c>
      <c r="O19" s="136">
        <f t="shared" si="5"/>
        <v>4.08</v>
      </c>
      <c r="P19" s="136">
        <f t="shared" si="6"/>
        <v>5.0999999999999996</v>
      </c>
      <c r="Q19" s="240"/>
      <c r="R19" s="240"/>
      <c r="S19" s="240"/>
      <c r="T19" s="240"/>
      <c r="U19" s="240"/>
      <c r="V19" s="240"/>
      <c r="W19" s="3"/>
      <c r="X19" s="3"/>
      <c r="Y19" s="3"/>
    </row>
    <row r="20" spans="1:25" ht="15.75" x14ac:dyDescent="0.25">
      <c r="A20" s="3"/>
      <c r="B20" s="227"/>
      <c r="C20" s="228"/>
      <c r="D20" s="228"/>
      <c r="E20" s="228"/>
      <c r="F20" s="43" t="s">
        <v>19</v>
      </c>
      <c r="G20" s="136">
        <v>80</v>
      </c>
      <c r="H20" s="52">
        <v>0.1</v>
      </c>
      <c r="I20" s="52">
        <v>0.2</v>
      </c>
      <c r="J20" s="52">
        <v>0.3</v>
      </c>
      <c r="K20" s="52">
        <v>0.1</v>
      </c>
      <c r="L20" s="52">
        <v>0.2</v>
      </c>
      <c r="M20" s="52">
        <v>0.3</v>
      </c>
      <c r="N20" s="136">
        <f t="shared" si="4"/>
        <v>8.0000000000000002E-3</v>
      </c>
      <c r="O20" s="136">
        <f t="shared" si="5"/>
        <v>1.6E-2</v>
      </c>
      <c r="P20" s="136">
        <f t="shared" si="6"/>
        <v>2.4E-2</v>
      </c>
      <c r="Q20" s="240"/>
      <c r="R20" s="240"/>
      <c r="S20" s="240"/>
      <c r="T20" s="240"/>
      <c r="U20" s="240"/>
      <c r="V20" s="240"/>
      <c r="W20" s="3"/>
      <c r="X20" s="3"/>
      <c r="Y20" s="3"/>
    </row>
    <row r="21" spans="1:25" ht="15.75" customHeight="1" x14ac:dyDescent="0.25">
      <c r="A21" s="3"/>
      <c r="B21" s="227" t="s">
        <v>45</v>
      </c>
      <c r="C21" s="239">
        <v>200</v>
      </c>
      <c r="D21" s="239">
        <v>200</v>
      </c>
      <c r="E21" s="239">
        <v>200</v>
      </c>
      <c r="F21" s="43" t="s">
        <v>46</v>
      </c>
      <c r="G21" s="136">
        <v>3700.96</v>
      </c>
      <c r="H21" s="49">
        <v>7</v>
      </c>
      <c r="I21" s="49">
        <v>7</v>
      </c>
      <c r="J21" s="49">
        <v>7</v>
      </c>
      <c r="K21" s="49">
        <v>7</v>
      </c>
      <c r="L21" s="49">
        <v>7</v>
      </c>
      <c r="M21" s="49">
        <v>7</v>
      </c>
      <c r="N21" s="136">
        <f t="shared" si="4"/>
        <v>25.90672</v>
      </c>
      <c r="O21" s="136">
        <f t="shared" si="5"/>
        <v>25.90672</v>
      </c>
      <c r="P21" s="136">
        <f t="shared" ref="P21:P22" si="8">H21*G21/1000</f>
        <v>25.90672</v>
      </c>
      <c r="Q21" s="240">
        <f>SUM(N21:N23)</f>
        <v>102.24172000000002</v>
      </c>
      <c r="R21" s="240">
        <f>SUM(O21:O23)</f>
        <v>102.24172000000002</v>
      </c>
      <c r="S21" s="240">
        <f>SUM(P21:P23)</f>
        <v>102.24172000000002</v>
      </c>
      <c r="T21" s="261">
        <f>Q21*1.5</f>
        <v>153.36258000000004</v>
      </c>
      <c r="U21" s="261">
        <f>R21*1.5</f>
        <v>153.36258000000004</v>
      </c>
      <c r="V21" s="261">
        <f>S21*1.5</f>
        <v>153.36258000000004</v>
      </c>
      <c r="W21" s="3"/>
      <c r="X21" s="3"/>
      <c r="Y21" s="3"/>
    </row>
    <row r="22" spans="1:25" ht="15.75" x14ac:dyDescent="0.25">
      <c r="A22" s="3"/>
      <c r="B22" s="227"/>
      <c r="C22" s="239"/>
      <c r="D22" s="239"/>
      <c r="E22" s="239"/>
      <c r="F22" s="43" t="s">
        <v>47</v>
      </c>
      <c r="G22" s="136">
        <v>417</v>
      </c>
      <c r="H22" s="49">
        <v>180</v>
      </c>
      <c r="I22" s="49">
        <v>180</v>
      </c>
      <c r="J22" s="49">
        <v>180</v>
      </c>
      <c r="K22" s="49">
        <v>180</v>
      </c>
      <c r="L22" s="49">
        <v>180</v>
      </c>
      <c r="M22" s="49">
        <v>180</v>
      </c>
      <c r="N22" s="136">
        <f t="shared" si="4"/>
        <v>75.06</v>
      </c>
      <c r="O22" s="136">
        <f t="shared" si="5"/>
        <v>75.06</v>
      </c>
      <c r="P22" s="136">
        <f t="shared" si="8"/>
        <v>75.06</v>
      </c>
      <c r="Q22" s="240"/>
      <c r="R22" s="240"/>
      <c r="S22" s="240"/>
      <c r="T22" s="261"/>
      <c r="U22" s="261"/>
      <c r="V22" s="261"/>
      <c r="W22" s="3"/>
      <c r="X22" s="3"/>
      <c r="Y22" s="3"/>
    </row>
    <row r="23" spans="1:25" ht="15.75" customHeight="1" x14ac:dyDescent="0.25">
      <c r="A23" s="3"/>
      <c r="B23" s="227"/>
      <c r="C23" s="239"/>
      <c r="D23" s="239"/>
      <c r="E23" s="239"/>
      <c r="F23" s="43" t="s">
        <v>29</v>
      </c>
      <c r="G23" s="136">
        <v>425</v>
      </c>
      <c r="H23" s="49">
        <v>3</v>
      </c>
      <c r="I23" s="49">
        <v>3</v>
      </c>
      <c r="J23" s="49">
        <v>3</v>
      </c>
      <c r="K23" s="49">
        <v>3</v>
      </c>
      <c r="L23" s="49">
        <v>3</v>
      </c>
      <c r="M23" s="49">
        <v>3</v>
      </c>
      <c r="N23" s="136">
        <f t="shared" si="4"/>
        <v>1.2749999999999999</v>
      </c>
      <c r="O23" s="136">
        <f t="shared" si="5"/>
        <v>1.2749999999999999</v>
      </c>
      <c r="P23" s="136">
        <f>J23*G23/1000</f>
        <v>1.2749999999999999</v>
      </c>
      <c r="Q23" s="240"/>
      <c r="R23" s="240"/>
      <c r="S23" s="240"/>
      <c r="T23" s="261"/>
      <c r="U23" s="261"/>
      <c r="V23" s="261"/>
      <c r="W23" s="3"/>
      <c r="X23" s="3"/>
      <c r="Y23" s="3"/>
    </row>
    <row r="24" spans="1:25" ht="15.75" x14ac:dyDescent="0.25">
      <c r="A24" s="3"/>
      <c r="B24" s="65" t="s">
        <v>58</v>
      </c>
      <c r="C24" s="57">
        <v>120</v>
      </c>
      <c r="D24" s="57">
        <v>120</v>
      </c>
      <c r="E24" s="57">
        <v>120</v>
      </c>
      <c r="F24" s="43" t="s">
        <v>42</v>
      </c>
      <c r="G24" s="136">
        <v>751</v>
      </c>
      <c r="H24" s="49">
        <v>150</v>
      </c>
      <c r="I24" s="49">
        <v>150</v>
      </c>
      <c r="J24" s="49">
        <v>150</v>
      </c>
      <c r="K24" s="49">
        <v>120</v>
      </c>
      <c r="L24" s="49">
        <v>120</v>
      </c>
      <c r="M24" s="49">
        <v>120</v>
      </c>
      <c r="N24" s="136">
        <f t="shared" si="4"/>
        <v>112.65</v>
      </c>
      <c r="O24" s="136">
        <f t="shared" si="5"/>
        <v>112.65</v>
      </c>
      <c r="P24" s="136">
        <f t="shared" ref="P24:P25" si="9">J24*G24/1000</f>
        <v>112.65</v>
      </c>
      <c r="Q24" s="136">
        <f t="shared" ref="Q24:Q25" si="10">SUM(N24)</f>
        <v>112.65</v>
      </c>
      <c r="R24" s="136">
        <f t="shared" ref="R24:S25" si="11">SUM(O24)</f>
        <v>112.65</v>
      </c>
      <c r="S24" s="136">
        <f t="shared" si="11"/>
        <v>112.65</v>
      </c>
      <c r="T24" s="137">
        <f t="shared" ref="T24:V25" si="12">Q24*1.5</f>
        <v>168.97500000000002</v>
      </c>
      <c r="U24" s="137">
        <f t="shared" si="12"/>
        <v>168.97500000000002</v>
      </c>
      <c r="V24" s="137">
        <f t="shared" si="12"/>
        <v>168.97500000000002</v>
      </c>
      <c r="W24" s="3"/>
      <c r="X24" s="3"/>
      <c r="Y24" s="3"/>
    </row>
    <row r="25" spans="1:25" ht="30" x14ac:dyDescent="0.25">
      <c r="A25" s="3"/>
      <c r="B25" s="60" t="s">
        <v>98</v>
      </c>
      <c r="C25" s="59">
        <v>30</v>
      </c>
      <c r="D25" s="59">
        <v>50</v>
      </c>
      <c r="E25" s="59">
        <v>50</v>
      </c>
      <c r="F25" s="60" t="s">
        <v>98</v>
      </c>
      <c r="G25" s="136">
        <v>550</v>
      </c>
      <c r="H25" s="49">
        <v>30</v>
      </c>
      <c r="I25" s="49">
        <v>50</v>
      </c>
      <c r="J25" s="49">
        <v>50</v>
      </c>
      <c r="K25" s="49">
        <v>30</v>
      </c>
      <c r="L25" s="49">
        <v>50</v>
      </c>
      <c r="M25" s="49">
        <v>50</v>
      </c>
      <c r="N25" s="136">
        <f t="shared" si="4"/>
        <v>16.5</v>
      </c>
      <c r="O25" s="136">
        <f t="shared" si="5"/>
        <v>27.5</v>
      </c>
      <c r="P25" s="136">
        <f t="shared" si="9"/>
        <v>27.5</v>
      </c>
      <c r="Q25" s="136">
        <f t="shared" si="10"/>
        <v>16.5</v>
      </c>
      <c r="R25" s="136">
        <f t="shared" si="11"/>
        <v>27.5</v>
      </c>
      <c r="S25" s="136">
        <f t="shared" si="11"/>
        <v>27.5</v>
      </c>
      <c r="T25" s="137">
        <f t="shared" si="12"/>
        <v>24.75</v>
      </c>
      <c r="U25" s="137">
        <f t="shared" si="12"/>
        <v>41.25</v>
      </c>
      <c r="V25" s="137">
        <f t="shared" si="12"/>
        <v>41.25</v>
      </c>
      <c r="W25" s="3"/>
      <c r="X25" s="3"/>
      <c r="Y25" s="3"/>
    </row>
    <row r="26" spans="1:25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77"/>
      <c r="Q26" s="166">
        <f>SUM(Q10:Q25)</f>
        <v>447.27472</v>
      </c>
      <c r="R26" s="166">
        <f t="shared" ref="R26:V26" si="13">SUM(R10:R25)</f>
        <v>495.04622000000006</v>
      </c>
      <c r="S26" s="166">
        <f t="shared" si="13"/>
        <v>519.13571999999999</v>
      </c>
      <c r="T26" s="166">
        <f t="shared" si="13"/>
        <v>670.91208000000006</v>
      </c>
      <c r="U26" s="166">
        <f t="shared" si="13"/>
        <v>742.56933000000015</v>
      </c>
      <c r="V26" s="166">
        <f t="shared" si="13"/>
        <v>778.70357999999999</v>
      </c>
      <c r="W26" s="3"/>
      <c r="X26" s="3"/>
      <c r="Y26" s="3"/>
    </row>
    <row r="27" spans="1:25" x14ac:dyDescent="0.25">
      <c r="A27" s="3"/>
      <c r="B27" s="242" t="s">
        <v>40</v>
      </c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3"/>
      <c r="X27" s="3"/>
      <c r="Y27" s="3"/>
    </row>
    <row r="28" spans="1:25" x14ac:dyDescent="0.25">
      <c r="A28" s="3"/>
      <c r="B28" s="227" t="s">
        <v>80</v>
      </c>
      <c r="C28" s="239">
        <v>200</v>
      </c>
      <c r="D28" s="239">
        <v>220</v>
      </c>
      <c r="E28" s="239">
        <v>250</v>
      </c>
      <c r="F28" s="64" t="s">
        <v>135</v>
      </c>
      <c r="G28" s="136">
        <v>5650</v>
      </c>
      <c r="H28" s="49">
        <v>74</v>
      </c>
      <c r="I28" s="49">
        <v>83</v>
      </c>
      <c r="J28" s="49">
        <v>92</v>
      </c>
      <c r="K28" s="49">
        <v>70</v>
      </c>
      <c r="L28" s="49">
        <v>80</v>
      </c>
      <c r="M28" s="49">
        <v>90</v>
      </c>
      <c r="N28" s="136">
        <f t="shared" ref="N28:N43" si="14">H28*G28/1000</f>
        <v>418.1</v>
      </c>
      <c r="O28" s="136">
        <f t="shared" ref="O28:O43" si="15">I28*G28/1000</f>
        <v>468.95</v>
      </c>
      <c r="P28" s="136">
        <f t="shared" ref="P28:P43" si="16">J28*G28/1000</f>
        <v>519.79999999999995</v>
      </c>
      <c r="Q28" s="240">
        <f>SUM(N28:N37)</f>
        <v>493.36</v>
      </c>
      <c r="R28" s="240">
        <f t="shared" ref="R28:S28" si="17">SUM(O28:O37)</f>
        <v>557.42999999999995</v>
      </c>
      <c r="S28" s="240">
        <f t="shared" si="17"/>
        <v>626.39399999999989</v>
      </c>
      <c r="T28" s="261">
        <f>Q28*1.5</f>
        <v>740.04</v>
      </c>
      <c r="U28" s="261">
        <f>R28*1.5</f>
        <v>836.14499999999998</v>
      </c>
      <c r="V28" s="261">
        <f>S28*1.5</f>
        <v>939.59099999999989</v>
      </c>
      <c r="W28" s="3"/>
      <c r="X28" s="3"/>
      <c r="Y28" s="3"/>
    </row>
    <row r="29" spans="1:25" x14ac:dyDescent="0.25">
      <c r="A29" s="3"/>
      <c r="B29" s="227"/>
      <c r="C29" s="239"/>
      <c r="D29" s="239"/>
      <c r="E29" s="239"/>
      <c r="F29" s="55" t="s">
        <v>14</v>
      </c>
      <c r="G29" s="136">
        <v>4560</v>
      </c>
      <c r="H29" s="49">
        <v>3</v>
      </c>
      <c r="I29" s="49">
        <v>3</v>
      </c>
      <c r="J29" s="49">
        <v>5</v>
      </c>
      <c r="K29" s="49">
        <v>3</v>
      </c>
      <c r="L29" s="49">
        <v>3</v>
      </c>
      <c r="M29" s="49">
        <v>5</v>
      </c>
      <c r="N29" s="136">
        <f t="shared" si="14"/>
        <v>13.68</v>
      </c>
      <c r="O29" s="136">
        <f t="shared" si="15"/>
        <v>13.68</v>
      </c>
      <c r="P29" s="136">
        <f t="shared" si="16"/>
        <v>22.8</v>
      </c>
      <c r="Q29" s="240"/>
      <c r="R29" s="240"/>
      <c r="S29" s="240"/>
      <c r="T29" s="261"/>
      <c r="U29" s="261"/>
      <c r="V29" s="261"/>
      <c r="W29" s="3"/>
      <c r="X29" s="3"/>
      <c r="Y29" s="3"/>
    </row>
    <row r="30" spans="1:25" x14ac:dyDescent="0.25">
      <c r="A30" s="3"/>
      <c r="B30" s="227"/>
      <c r="C30" s="239"/>
      <c r="D30" s="239"/>
      <c r="E30" s="239"/>
      <c r="F30" s="55" t="s">
        <v>51</v>
      </c>
      <c r="G30" s="136">
        <v>212</v>
      </c>
      <c r="H30" s="49">
        <v>160</v>
      </c>
      <c r="I30" s="49">
        <v>170</v>
      </c>
      <c r="J30" s="49">
        <v>200</v>
      </c>
      <c r="K30" s="49">
        <v>112</v>
      </c>
      <c r="L30" s="49">
        <v>125</v>
      </c>
      <c r="M30" s="49">
        <v>140</v>
      </c>
      <c r="N30" s="136">
        <f t="shared" si="14"/>
        <v>33.92</v>
      </c>
      <c r="O30" s="136">
        <f t="shared" si="15"/>
        <v>36.04</v>
      </c>
      <c r="P30" s="136">
        <f t="shared" si="16"/>
        <v>42.4</v>
      </c>
      <c r="Q30" s="240"/>
      <c r="R30" s="240"/>
      <c r="S30" s="240"/>
      <c r="T30" s="261"/>
      <c r="U30" s="261"/>
      <c r="V30" s="261"/>
      <c r="W30" s="3"/>
      <c r="X30" s="3"/>
      <c r="Y30" s="3"/>
    </row>
    <row r="31" spans="1:25" x14ac:dyDescent="0.25">
      <c r="A31" s="3"/>
      <c r="B31" s="227"/>
      <c r="C31" s="239"/>
      <c r="D31" s="239"/>
      <c r="E31" s="239"/>
      <c r="F31" s="55" t="s">
        <v>43</v>
      </c>
      <c r="G31" s="136">
        <v>632</v>
      </c>
      <c r="H31" s="49">
        <v>8</v>
      </c>
      <c r="I31" s="49">
        <v>10</v>
      </c>
      <c r="J31" s="49">
        <v>10</v>
      </c>
      <c r="K31" s="49">
        <v>8</v>
      </c>
      <c r="L31" s="49">
        <v>10</v>
      </c>
      <c r="M31" s="49">
        <v>10</v>
      </c>
      <c r="N31" s="136">
        <f t="shared" si="14"/>
        <v>5.056</v>
      </c>
      <c r="O31" s="136">
        <f t="shared" si="15"/>
        <v>6.32</v>
      </c>
      <c r="P31" s="136">
        <f t="shared" si="16"/>
        <v>6.32</v>
      </c>
      <c r="Q31" s="240"/>
      <c r="R31" s="240"/>
      <c r="S31" s="240"/>
      <c r="T31" s="261"/>
      <c r="U31" s="261"/>
      <c r="V31" s="261"/>
      <c r="W31" s="3"/>
      <c r="X31" s="3"/>
      <c r="Y31" s="3"/>
    </row>
    <row r="32" spans="1:25" x14ac:dyDescent="0.25">
      <c r="A32" s="3"/>
      <c r="B32" s="227"/>
      <c r="C32" s="239"/>
      <c r="D32" s="239"/>
      <c r="E32" s="239"/>
      <c r="F32" s="55" t="s">
        <v>81</v>
      </c>
      <c r="G32" s="136">
        <v>222</v>
      </c>
      <c r="H32" s="49">
        <v>3</v>
      </c>
      <c r="I32" s="49">
        <v>3</v>
      </c>
      <c r="J32" s="49">
        <v>5</v>
      </c>
      <c r="K32" s="49">
        <v>3</v>
      </c>
      <c r="L32" s="49">
        <v>3</v>
      </c>
      <c r="M32" s="49">
        <v>5</v>
      </c>
      <c r="N32" s="136">
        <f t="shared" si="14"/>
        <v>0.66600000000000004</v>
      </c>
      <c r="O32" s="136">
        <f t="shared" si="15"/>
        <v>0.66600000000000004</v>
      </c>
      <c r="P32" s="136">
        <f t="shared" si="16"/>
        <v>1.1100000000000001</v>
      </c>
      <c r="Q32" s="240"/>
      <c r="R32" s="240"/>
      <c r="S32" s="240"/>
      <c r="T32" s="261"/>
      <c r="U32" s="261"/>
      <c r="V32" s="261"/>
      <c r="W32" s="3"/>
      <c r="X32" s="3"/>
      <c r="Y32" s="3"/>
    </row>
    <row r="33" spans="1:25" x14ac:dyDescent="0.25">
      <c r="A33" s="3"/>
      <c r="B33" s="227"/>
      <c r="C33" s="239"/>
      <c r="D33" s="239"/>
      <c r="E33" s="239"/>
      <c r="F33" s="55" t="s">
        <v>68</v>
      </c>
      <c r="G33" s="136">
        <v>2103</v>
      </c>
      <c r="H33" s="49">
        <v>5</v>
      </c>
      <c r="I33" s="49">
        <v>10</v>
      </c>
      <c r="J33" s="49">
        <v>10</v>
      </c>
      <c r="K33" s="49">
        <v>5</v>
      </c>
      <c r="L33" s="49">
        <v>10</v>
      </c>
      <c r="M33" s="49">
        <v>10</v>
      </c>
      <c r="N33" s="136">
        <f t="shared" si="14"/>
        <v>10.515000000000001</v>
      </c>
      <c r="O33" s="136">
        <f t="shared" si="15"/>
        <v>21.03</v>
      </c>
      <c r="P33" s="136">
        <f t="shared" si="16"/>
        <v>21.03</v>
      </c>
      <c r="Q33" s="240"/>
      <c r="R33" s="240"/>
      <c r="S33" s="240"/>
      <c r="T33" s="261"/>
      <c r="U33" s="261"/>
      <c r="V33" s="261"/>
      <c r="W33" s="3"/>
      <c r="X33" s="3"/>
      <c r="Y33" s="3"/>
    </row>
    <row r="34" spans="1:25" x14ac:dyDescent="0.25">
      <c r="A34" s="3"/>
      <c r="B34" s="227"/>
      <c r="C34" s="239"/>
      <c r="D34" s="239"/>
      <c r="E34" s="239"/>
      <c r="F34" s="42" t="s">
        <v>25</v>
      </c>
      <c r="G34" s="136">
        <v>204</v>
      </c>
      <c r="H34" s="139">
        <v>10</v>
      </c>
      <c r="I34" s="139">
        <v>12</v>
      </c>
      <c r="J34" s="52">
        <v>12</v>
      </c>
      <c r="K34" s="139">
        <v>9</v>
      </c>
      <c r="L34" s="139">
        <v>11</v>
      </c>
      <c r="M34" s="52">
        <v>11</v>
      </c>
      <c r="N34" s="136">
        <f t="shared" si="14"/>
        <v>2.04</v>
      </c>
      <c r="O34" s="136">
        <f t="shared" si="15"/>
        <v>2.448</v>
      </c>
      <c r="P34" s="136">
        <f t="shared" si="16"/>
        <v>2.448</v>
      </c>
      <c r="Q34" s="240"/>
      <c r="R34" s="240"/>
      <c r="S34" s="240"/>
      <c r="T34" s="261"/>
      <c r="U34" s="261"/>
      <c r="V34" s="261"/>
      <c r="W34" s="3"/>
      <c r="X34" s="3"/>
      <c r="Y34" s="3"/>
    </row>
    <row r="35" spans="1:25" x14ac:dyDescent="0.25">
      <c r="A35" s="3"/>
      <c r="B35" s="227"/>
      <c r="C35" s="239"/>
      <c r="D35" s="239"/>
      <c r="E35" s="239"/>
      <c r="F35" s="81" t="s">
        <v>69</v>
      </c>
      <c r="G35" s="136">
        <v>1300</v>
      </c>
      <c r="H35" s="139">
        <v>3</v>
      </c>
      <c r="I35" s="139">
        <v>3</v>
      </c>
      <c r="J35" s="52">
        <v>3</v>
      </c>
      <c r="K35" s="139">
        <v>3</v>
      </c>
      <c r="L35" s="139">
        <v>3</v>
      </c>
      <c r="M35" s="52">
        <v>3</v>
      </c>
      <c r="N35" s="136">
        <f t="shared" si="14"/>
        <v>3.9</v>
      </c>
      <c r="O35" s="136">
        <f t="shared" si="15"/>
        <v>3.9</v>
      </c>
      <c r="P35" s="136">
        <f t="shared" si="16"/>
        <v>3.9</v>
      </c>
      <c r="Q35" s="240"/>
      <c r="R35" s="240"/>
      <c r="S35" s="240"/>
      <c r="T35" s="261"/>
      <c r="U35" s="261"/>
      <c r="V35" s="261"/>
      <c r="W35" s="3"/>
      <c r="X35" s="3"/>
      <c r="Y35" s="3"/>
    </row>
    <row r="36" spans="1:25" x14ac:dyDescent="0.25">
      <c r="A36" s="3"/>
      <c r="B36" s="227"/>
      <c r="C36" s="239"/>
      <c r="D36" s="239"/>
      <c r="E36" s="239"/>
      <c r="F36" s="42" t="s">
        <v>10</v>
      </c>
      <c r="G36" s="136">
        <v>219</v>
      </c>
      <c r="H36" s="52">
        <v>25</v>
      </c>
      <c r="I36" s="52">
        <v>20</v>
      </c>
      <c r="J36" s="52">
        <v>30</v>
      </c>
      <c r="K36" s="52">
        <v>20</v>
      </c>
      <c r="L36" s="52">
        <v>17</v>
      </c>
      <c r="M36" s="52">
        <v>25</v>
      </c>
      <c r="N36" s="136">
        <f t="shared" si="14"/>
        <v>5.4749999999999996</v>
      </c>
      <c r="O36" s="136">
        <f t="shared" si="15"/>
        <v>4.38</v>
      </c>
      <c r="P36" s="136">
        <f t="shared" si="16"/>
        <v>6.57</v>
      </c>
      <c r="Q36" s="240"/>
      <c r="R36" s="240"/>
      <c r="S36" s="240"/>
      <c r="T36" s="261"/>
      <c r="U36" s="261"/>
      <c r="V36" s="261"/>
      <c r="W36" s="3"/>
      <c r="X36" s="3"/>
      <c r="Y36" s="3"/>
    </row>
    <row r="37" spans="1:25" ht="15.75" x14ac:dyDescent="0.25">
      <c r="A37" s="3"/>
      <c r="B37" s="227"/>
      <c r="C37" s="239"/>
      <c r="D37" s="239"/>
      <c r="E37" s="239"/>
      <c r="F37" s="43" t="s">
        <v>19</v>
      </c>
      <c r="G37" s="136">
        <v>80</v>
      </c>
      <c r="H37" s="52">
        <v>0.1</v>
      </c>
      <c r="I37" s="52">
        <v>0.2</v>
      </c>
      <c r="J37" s="52">
        <v>0.2</v>
      </c>
      <c r="K37" s="52">
        <v>0.1</v>
      </c>
      <c r="L37" s="52">
        <v>0.2</v>
      </c>
      <c r="M37" s="52">
        <v>0.2</v>
      </c>
      <c r="N37" s="136">
        <f t="shared" si="14"/>
        <v>8.0000000000000002E-3</v>
      </c>
      <c r="O37" s="136">
        <f t="shared" si="15"/>
        <v>1.6E-2</v>
      </c>
      <c r="P37" s="136">
        <f t="shared" si="16"/>
        <v>1.6E-2</v>
      </c>
      <c r="Q37" s="240"/>
      <c r="R37" s="240"/>
      <c r="S37" s="240"/>
      <c r="T37" s="261"/>
      <c r="U37" s="261"/>
      <c r="V37" s="261"/>
      <c r="W37" s="3"/>
      <c r="X37" s="3"/>
      <c r="Y37" s="3"/>
    </row>
    <row r="38" spans="1:25" ht="15.75" x14ac:dyDescent="0.25">
      <c r="A38" s="3"/>
      <c r="B38" s="227" t="s">
        <v>84</v>
      </c>
      <c r="C38" s="239">
        <v>20</v>
      </c>
      <c r="D38" s="239">
        <v>20</v>
      </c>
      <c r="E38" s="239">
        <v>20</v>
      </c>
      <c r="F38" s="43" t="s">
        <v>68</v>
      </c>
      <c r="G38" s="136">
        <v>2103</v>
      </c>
      <c r="H38" s="52">
        <v>10</v>
      </c>
      <c r="I38" s="52">
        <v>10</v>
      </c>
      <c r="J38" s="52">
        <v>10</v>
      </c>
      <c r="K38" s="52">
        <v>10</v>
      </c>
      <c r="L38" s="52">
        <v>10</v>
      </c>
      <c r="M38" s="52">
        <v>10</v>
      </c>
      <c r="N38" s="136">
        <f t="shared" si="14"/>
        <v>21.03</v>
      </c>
      <c r="O38" s="136">
        <f t="shared" si="15"/>
        <v>21.03</v>
      </c>
      <c r="P38" s="136">
        <f t="shared" si="16"/>
        <v>21.03</v>
      </c>
      <c r="Q38" s="240">
        <f>SUM(N38:N40)</f>
        <v>30.594000000000001</v>
      </c>
      <c r="R38" s="240">
        <f>SUM(O38:O40)</f>
        <v>30.594000000000001</v>
      </c>
      <c r="S38" s="240">
        <f>SUM(P38:P40)</f>
        <v>30.594000000000001</v>
      </c>
      <c r="T38" s="261">
        <f>Q38*1.5</f>
        <v>45.891000000000005</v>
      </c>
      <c r="U38" s="261">
        <f>R38*1.5</f>
        <v>45.891000000000005</v>
      </c>
      <c r="V38" s="261">
        <f>S38*1.5</f>
        <v>45.891000000000005</v>
      </c>
      <c r="W38" s="3"/>
      <c r="X38" s="3"/>
      <c r="Y38" s="3"/>
    </row>
    <row r="39" spans="1:25" ht="15.75" x14ac:dyDescent="0.25">
      <c r="A39" s="3"/>
      <c r="B39" s="227"/>
      <c r="C39" s="239"/>
      <c r="D39" s="239"/>
      <c r="E39" s="239"/>
      <c r="F39" s="43" t="s">
        <v>67</v>
      </c>
      <c r="G39" s="136">
        <v>222</v>
      </c>
      <c r="H39" s="52">
        <v>2</v>
      </c>
      <c r="I39" s="52">
        <v>2</v>
      </c>
      <c r="J39" s="52">
        <v>2</v>
      </c>
      <c r="K39" s="52">
        <v>2</v>
      </c>
      <c r="L39" s="52">
        <v>2</v>
      </c>
      <c r="M39" s="52">
        <v>2</v>
      </c>
      <c r="N39" s="136">
        <f t="shared" si="14"/>
        <v>0.44400000000000001</v>
      </c>
      <c r="O39" s="136">
        <f t="shared" si="15"/>
        <v>0.44400000000000001</v>
      </c>
      <c r="P39" s="136">
        <f t="shared" si="16"/>
        <v>0.44400000000000001</v>
      </c>
      <c r="Q39" s="240"/>
      <c r="R39" s="240"/>
      <c r="S39" s="240"/>
      <c r="T39" s="261"/>
      <c r="U39" s="261"/>
      <c r="V39" s="261"/>
      <c r="W39" s="3"/>
      <c r="X39" s="3"/>
      <c r="Y39" s="3"/>
    </row>
    <row r="40" spans="1:25" ht="15.75" x14ac:dyDescent="0.25">
      <c r="A40" s="3"/>
      <c r="B40" s="227"/>
      <c r="C40" s="239"/>
      <c r="D40" s="239"/>
      <c r="E40" s="239"/>
      <c r="F40" s="43" t="s">
        <v>14</v>
      </c>
      <c r="G40" s="136">
        <v>4560</v>
      </c>
      <c r="H40" s="52">
        <v>2</v>
      </c>
      <c r="I40" s="52">
        <v>2</v>
      </c>
      <c r="J40" s="52">
        <v>2</v>
      </c>
      <c r="K40" s="52">
        <v>2</v>
      </c>
      <c r="L40" s="52">
        <v>2</v>
      </c>
      <c r="M40" s="52">
        <v>2</v>
      </c>
      <c r="N40" s="136">
        <f t="shared" si="14"/>
        <v>9.1199999999999992</v>
      </c>
      <c r="O40" s="136">
        <f t="shared" si="15"/>
        <v>9.1199999999999992</v>
      </c>
      <c r="P40" s="136">
        <f t="shared" si="16"/>
        <v>9.1199999999999992</v>
      </c>
      <c r="Q40" s="240"/>
      <c r="R40" s="240"/>
      <c r="S40" s="240"/>
      <c r="T40" s="261"/>
      <c r="U40" s="261"/>
      <c r="V40" s="261"/>
      <c r="W40" s="3"/>
      <c r="X40" s="3"/>
      <c r="Y40" s="3"/>
    </row>
    <row r="41" spans="1:25" x14ac:dyDescent="0.25">
      <c r="A41" s="3"/>
      <c r="B41" s="227" t="s">
        <v>27</v>
      </c>
      <c r="C41" s="241">
        <v>200</v>
      </c>
      <c r="D41" s="241">
        <v>200</v>
      </c>
      <c r="E41" s="241">
        <v>200</v>
      </c>
      <c r="F41" s="42" t="s">
        <v>28</v>
      </c>
      <c r="G41" s="136">
        <v>751</v>
      </c>
      <c r="H41" s="139">
        <v>143</v>
      </c>
      <c r="I41" s="139">
        <v>143</v>
      </c>
      <c r="J41" s="139">
        <v>143</v>
      </c>
      <c r="K41" s="139">
        <v>100</v>
      </c>
      <c r="L41" s="139">
        <v>100</v>
      </c>
      <c r="M41" s="139">
        <v>100</v>
      </c>
      <c r="N41" s="136">
        <f t="shared" si="14"/>
        <v>107.393</v>
      </c>
      <c r="O41" s="136">
        <f t="shared" si="15"/>
        <v>107.393</v>
      </c>
      <c r="P41" s="136">
        <f t="shared" si="16"/>
        <v>107.393</v>
      </c>
      <c r="Q41" s="240">
        <f>SUM(N41:N42)</f>
        <v>108.66800000000001</v>
      </c>
      <c r="R41" s="240">
        <f t="shared" ref="R41:S41" si="18">SUM(O41:O42)</f>
        <v>108.66800000000001</v>
      </c>
      <c r="S41" s="240">
        <f t="shared" si="18"/>
        <v>108.66800000000001</v>
      </c>
      <c r="T41" s="261">
        <f>Q41*1.5</f>
        <v>163.00200000000001</v>
      </c>
      <c r="U41" s="261">
        <f>R41*1.5</f>
        <v>163.00200000000001</v>
      </c>
      <c r="V41" s="261">
        <f>S41*1.5</f>
        <v>163.00200000000001</v>
      </c>
      <c r="W41" s="3"/>
      <c r="X41" s="3"/>
      <c r="Y41" s="3"/>
    </row>
    <row r="42" spans="1:25" x14ac:dyDescent="0.25">
      <c r="A42" s="3"/>
      <c r="B42" s="227"/>
      <c r="C42" s="241"/>
      <c r="D42" s="241"/>
      <c r="E42" s="241"/>
      <c r="F42" s="72" t="s">
        <v>29</v>
      </c>
      <c r="G42" s="136">
        <v>425</v>
      </c>
      <c r="H42" s="49">
        <v>3</v>
      </c>
      <c r="I42" s="49">
        <v>3</v>
      </c>
      <c r="J42" s="49">
        <v>3</v>
      </c>
      <c r="K42" s="49">
        <v>3</v>
      </c>
      <c r="L42" s="49">
        <v>3</v>
      </c>
      <c r="M42" s="49">
        <v>3</v>
      </c>
      <c r="N42" s="136">
        <f t="shared" si="14"/>
        <v>1.2749999999999999</v>
      </c>
      <c r="O42" s="136">
        <f t="shared" si="15"/>
        <v>1.2749999999999999</v>
      </c>
      <c r="P42" s="136">
        <f t="shared" si="16"/>
        <v>1.2749999999999999</v>
      </c>
      <c r="Q42" s="240"/>
      <c r="R42" s="240"/>
      <c r="S42" s="240"/>
      <c r="T42" s="261"/>
      <c r="U42" s="261"/>
      <c r="V42" s="261"/>
      <c r="W42" s="3"/>
      <c r="X42" s="3"/>
      <c r="Y42" s="3"/>
    </row>
    <row r="43" spans="1:25" ht="30" x14ac:dyDescent="0.25">
      <c r="A43" s="3"/>
      <c r="B43" s="60" t="s">
        <v>98</v>
      </c>
      <c r="C43" s="139">
        <v>30</v>
      </c>
      <c r="D43" s="139">
        <v>50</v>
      </c>
      <c r="E43" s="139">
        <v>50</v>
      </c>
      <c r="F43" s="60" t="s">
        <v>98</v>
      </c>
      <c r="G43" s="139">
        <v>550</v>
      </c>
      <c r="H43" s="49">
        <v>30</v>
      </c>
      <c r="I43" s="49">
        <v>50</v>
      </c>
      <c r="J43" s="49">
        <v>50</v>
      </c>
      <c r="K43" s="49">
        <v>30</v>
      </c>
      <c r="L43" s="49">
        <v>50</v>
      </c>
      <c r="M43" s="49">
        <v>50</v>
      </c>
      <c r="N43" s="136">
        <f t="shared" si="14"/>
        <v>16.5</v>
      </c>
      <c r="O43" s="136">
        <f t="shared" si="15"/>
        <v>27.5</v>
      </c>
      <c r="P43" s="136">
        <f t="shared" si="16"/>
        <v>27.5</v>
      </c>
      <c r="Q43" s="136">
        <f>SUM(N43)</f>
        <v>16.5</v>
      </c>
      <c r="R43" s="136">
        <f t="shared" ref="R43:S43" si="19">SUM(O43)</f>
        <v>27.5</v>
      </c>
      <c r="S43" s="136">
        <f t="shared" si="19"/>
        <v>27.5</v>
      </c>
      <c r="T43" s="137">
        <f>Q43*1.5</f>
        <v>24.75</v>
      </c>
      <c r="U43" s="137">
        <f>R43*1.5</f>
        <v>41.25</v>
      </c>
      <c r="V43" s="137">
        <f>S43*1.5</f>
        <v>41.25</v>
      </c>
      <c r="W43" s="3"/>
      <c r="X43" s="3"/>
      <c r="Y43" s="3"/>
    </row>
    <row r="44" spans="1:25" x14ac:dyDescent="0.25">
      <c r="A44" s="234"/>
      <c r="B44" s="234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77"/>
      <c r="Q44" s="172">
        <f t="shared" ref="Q44:V44" si="20">SUM(Q28:Q43)</f>
        <v>649.12200000000007</v>
      </c>
      <c r="R44" s="172">
        <f t="shared" si="20"/>
        <v>724.19200000000001</v>
      </c>
      <c r="S44" s="172">
        <f t="shared" si="20"/>
        <v>793.15599999999995</v>
      </c>
      <c r="T44" s="172">
        <f t="shared" si="20"/>
        <v>973.68299999999999</v>
      </c>
      <c r="U44" s="172">
        <f t="shared" si="20"/>
        <v>1086.288</v>
      </c>
      <c r="V44" s="172">
        <f t="shared" si="20"/>
        <v>1189.7339999999999</v>
      </c>
      <c r="W44" s="3"/>
      <c r="X44" s="3"/>
      <c r="Y44" s="3"/>
    </row>
    <row r="45" spans="1:25" x14ac:dyDescent="0.25">
      <c r="A45" s="3"/>
      <c r="B45" s="242" t="s">
        <v>24</v>
      </c>
      <c r="C45" s="242"/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3"/>
      <c r="X45" s="3"/>
      <c r="Y45" s="3"/>
    </row>
    <row r="46" spans="1:25" ht="15.75" customHeight="1" x14ac:dyDescent="0.25">
      <c r="A46" s="3"/>
      <c r="B46" s="227" t="s">
        <v>155</v>
      </c>
      <c r="C46" s="239">
        <v>70</v>
      </c>
      <c r="D46" s="239">
        <v>90</v>
      </c>
      <c r="E46" s="239">
        <v>100</v>
      </c>
      <c r="F46" s="64" t="s">
        <v>91</v>
      </c>
      <c r="G46" s="136">
        <v>1500</v>
      </c>
      <c r="H46" s="49">
        <v>80</v>
      </c>
      <c r="I46" s="49">
        <v>90</v>
      </c>
      <c r="J46" s="49">
        <v>100</v>
      </c>
      <c r="K46" s="49">
        <v>75</v>
      </c>
      <c r="L46" s="49">
        <v>85</v>
      </c>
      <c r="M46" s="49">
        <v>90</v>
      </c>
      <c r="N46" s="136">
        <f t="shared" ref="N46:N48" si="21">H46*G46/1000</f>
        <v>120</v>
      </c>
      <c r="O46" s="136">
        <f t="shared" ref="O46:O48" si="22">I46*G46/1000</f>
        <v>135</v>
      </c>
      <c r="P46" s="136">
        <f t="shared" ref="P46:P48" si="23">J46*G46/1000</f>
        <v>150</v>
      </c>
      <c r="Q46" s="240">
        <f>SUM(N46:N51)</f>
        <v>130.78399999999999</v>
      </c>
      <c r="R46" s="240">
        <f>SUM(O46:O51)</f>
        <v>151.29</v>
      </c>
      <c r="S46" s="240">
        <f>SUM(P46:P51)</f>
        <v>169.11899999999997</v>
      </c>
      <c r="T46" s="261">
        <f>Q46*1.5</f>
        <v>196.17599999999999</v>
      </c>
      <c r="U46" s="261">
        <f>R46*1.5</f>
        <v>226.935</v>
      </c>
      <c r="V46" s="261">
        <f>S46*1.5</f>
        <v>253.67849999999996</v>
      </c>
      <c r="W46" s="3"/>
      <c r="X46" s="3"/>
      <c r="Y46" s="3"/>
    </row>
    <row r="47" spans="1:25" x14ac:dyDescent="0.25">
      <c r="A47" s="3"/>
      <c r="B47" s="227"/>
      <c r="C47" s="239"/>
      <c r="D47" s="239"/>
      <c r="E47" s="239"/>
      <c r="F47" s="42" t="s">
        <v>53</v>
      </c>
      <c r="G47" s="136">
        <v>426</v>
      </c>
      <c r="H47" s="139">
        <v>7</v>
      </c>
      <c r="I47" s="139">
        <v>12</v>
      </c>
      <c r="J47" s="52">
        <v>15</v>
      </c>
      <c r="K47" s="139">
        <v>7</v>
      </c>
      <c r="L47" s="139">
        <v>12</v>
      </c>
      <c r="M47" s="52">
        <v>15</v>
      </c>
      <c r="N47" s="136">
        <f t="shared" si="21"/>
        <v>2.9820000000000002</v>
      </c>
      <c r="O47" s="136">
        <f t="shared" si="22"/>
        <v>5.1120000000000001</v>
      </c>
      <c r="P47" s="136">
        <f t="shared" si="23"/>
        <v>6.39</v>
      </c>
      <c r="Q47" s="240"/>
      <c r="R47" s="240"/>
      <c r="S47" s="240"/>
      <c r="T47" s="261"/>
      <c r="U47" s="261"/>
      <c r="V47" s="261"/>
      <c r="W47" s="3"/>
      <c r="X47" s="3"/>
      <c r="Y47" s="3"/>
    </row>
    <row r="48" spans="1:25" x14ac:dyDescent="0.25">
      <c r="A48" s="3"/>
      <c r="B48" s="227"/>
      <c r="C48" s="239"/>
      <c r="D48" s="239"/>
      <c r="E48" s="239"/>
      <c r="F48" s="42" t="s">
        <v>87</v>
      </c>
      <c r="G48" s="136">
        <v>517</v>
      </c>
      <c r="H48" s="139">
        <v>5</v>
      </c>
      <c r="I48" s="139">
        <v>5</v>
      </c>
      <c r="J48" s="52">
        <v>5</v>
      </c>
      <c r="K48" s="139">
        <v>5</v>
      </c>
      <c r="L48" s="139">
        <v>5</v>
      </c>
      <c r="M48" s="52">
        <v>5</v>
      </c>
      <c r="N48" s="136">
        <f t="shared" si="21"/>
        <v>2.585</v>
      </c>
      <c r="O48" s="136">
        <f t="shared" si="22"/>
        <v>2.585</v>
      </c>
      <c r="P48" s="136">
        <f t="shared" si="23"/>
        <v>2.585</v>
      </c>
      <c r="Q48" s="240"/>
      <c r="R48" s="240"/>
      <c r="S48" s="240"/>
      <c r="T48" s="261"/>
      <c r="U48" s="261"/>
      <c r="V48" s="261"/>
      <c r="W48" s="3"/>
      <c r="X48" s="3"/>
      <c r="Y48" s="3"/>
    </row>
    <row r="49" spans="1:25" x14ac:dyDescent="0.25">
      <c r="A49" s="3"/>
      <c r="B49" s="227"/>
      <c r="C49" s="239"/>
      <c r="D49" s="239"/>
      <c r="E49" s="239"/>
      <c r="F49" s="42" t="s">
        <v>11</v>
      </c>
      <c r="G49" s="136">
        <v>204</v>
      </c>
      <c r="H49" s="139">
        <v>7</v>
      </c>
      <c r="I49" s="139">
        <v>12</v>
      </c>
      <c r="J49" s="49">
        <v>15</v>
      </c>
      <c r="K49" s="139">
        <v>5</v>
      </c>
      <c r="L49" s="139">
        <v>10</v>
      </c>
      <c r="M49" s="52">
        <v>12</v>
      </c>
      <c r="N49" s="136">
        <f>H49*G48/1000</f>
        <v>3.6190000000000002</v>
      </c>
      <c r="O49" s="136">
        <f>I49*G48/1000</f>
        <v>6.2039999999999997</v>
      </c>
      <c r="P49" s="136">
        <f>J49*G48/1000</f>
        <v>7.7549999999999999</v>
      </c>
      <c r="Q49" s="240"/>
      <c r="R49" s="240"/>
      <c r="S49" s="240"/>
      <c r="T49" s="261"/>
      <c r="U49" s="261"/>
      <c r="V49" s="261"/>
      <c r="W49" s="3"/>
      <c r="X49" s="3"/>
      <c r="Y49" s="3"/>
    </row>
    <row r="50" spans="1:25" x14ac:dyDescent="0.25">
      <c r="A50" s="3"/>
      <c r="B50" s="227"/>
      <c r="C50" s="239"/>
      <c r="D50" s="239"/>
      <c r="E50" s="239"/>
      <c r="F50" s="42" t="s">
        <v>12</v>
      </c>
      <c r="G50" s="136">
        <v>791</v>
      </c>
      <c r="H50" s="52">
        <v>2</v>
      </c>
      <c r="I50" s="52">
        <v>3</v>
      </c>
      <c r="J50" s="52">
        <v>3</v>
      </c>
      <c r="K50" s="52">
        <v>2</v>
      </c>
      <c r="L50" s="52">
        <v>3</v>
      </c>
      <c r="M50" s="52">
        <v>3</v>
      </c>
      <c r="N50" s="136">
        <f t="shared" ref="N50:N62" si="24">H50*G50/1000</f>
        <v>1.5820000000000001</v>
      </c>
      <c r="O50" s="136">
        <f t="shared" ref="O50:O62" si="25">I50*G50/1000</f>
        <v>2.3730000000000002</v>
      </c>
      <c r="P50" s="136">
        <f t="shared" ref="P50:P62" si="26">J50*G50/1000</f>
        <v>2.3730000000000002</v>
      </c>
      <c r="Q50" s="240"/>
      <c r="R50" s="240"/>
      <c r="S50" s="240"/>
      <c r="T50" s="261"/>
      <c r="U50" s="261"/>
      <c r="V50" s="261"/>
      <c r="W50" s="3"/>
      <c r="X50" s="3"/>
      <c r="Y50" s="3"/>
    </row>
    <row r="51" spans="1:25" ht="15.75" x14ac:dyDescent="0.25">
      <c r="A51" s="3"/>
      <c r="B51" s="227"/>
      <c r="C51" s="239"/>
      <c r="D51" s="239"/>
      <c r="E51" s="239"/>
      <c r="F51" s="43" t="s">
        <v>19</v>
      </c>
      <c r="G51" s="136">
        <v>80</v>
      </c>
      <c r="H51" s="52">
        <v>0.2</v>
      </c>
      <c r="I51" s="52">
        <v>0.2</v>
      </c>
      <c r="J51" s="52">
        <v>0.2</v>
      </c>
      <c r="K51" s="52">
        <v>0.2</v>
      </c>
      <c r="L51" s="52">
        <v>0.2</v>
      </c>
      <c r="M51" s="52">
        <v>0.2</v>
      </c>
      <c r="N51" s="136">
        <f t="shared" si="24"/>
        <v>1.6E-2</v>
      </c>
      <c r="O51" s="136">
        <f t="shared" si="25"/>
        <v>1.6E-2</v>
      </c>
      <c r="P51" s="136">
        <f t="shared" si="26"/>
        <v>1.6E-2</v>
      </c>
      <c r="Q51" s="240"/>
      <c r="R51" s="240"/>
      <c r="S51" s="240"/>
      <c r="T51" s="261"/>
      <c r="U51" s="261"/>
      <c r="V51" s="261"/>
      <c r="W51" s="3"/>
      <c r="X51" s="3"/>
      <c r="Y51" s="3"/>
    </row>
    <row r="52" spans="1:25" ht="15.75" x14ac:dyDescent="0.25">
      <c r="A52" s="3"/>
      <c r="B52" s="227" t="s">
        <v>84</v>
      </c>
      <c r="C52" s="239">
        <v>20</v>
      </c>
      <c r="D52" s="239">
        <v>20</v>
      </c>
      <c r="E52" s="239">
        <v>20</v>
      </c>
      <c r="F52" s="43" t="s">
        <v>68</v>
      </c>
      <c r="G52" s="136">
        <v>2103</v>
      </c>
      <c r="H52" s="52">
        <v>10</v>
      </c>
      <c r="I52" s="52">
        <v>10</v>
      </c>
      <c r="J52" s="52">
        <v>10</v>
      </c>
      <c r="K52" s="52">
        <v>10</v>
      </c>
      <c r="L52" s="52">
        <v>10</v>
      </c>
      <c r="M52" s="52">
        <v>10</v>
      </c>
      <c r="N52" s="136">
        <f t="shared" si="24"/>
        <v>21.03</v>
      </c>
      <c r="O52" s="136">
        <f t="shared" si="25"/>
        <v>21.03</v>
      </c>
      <c r="P52" s="136">
        <f t="shared" si="26"/>
        <v>21.03</v>
      </c>
      <c r="Q52" s="240">
        <f>SUM(N52:N54)</f>
        <v>30.594000000000001</v>
      </c>
      <c r="R52" s="240">
        <f>SUM(O52:O54)</f>
        <v>30.594000000000001</v>
      </c>
      <c r="S52" s="240">
        <f>SUM(P52:P54)</f>
        <v>30.594000000000001</v>
      </c>
      <c r="T52" s="261">
        <f>Q52*1.5</f>
        <v>45.891000000000005</v>
      </c>
      <c r="U52" s="261">
        <f>R52*1.5</f>
        <v>45.891000000000005</v>
      </c>
      <c r="V52" s="261">
        <f>S52*1.5</f>
        <v>45.891000000000005</v>
      </c>
      <c r="W52" s="3"/>
      <c r="X52" s="3"/>
      <c r="Y52" s="3"/>
    </row>
    <row r="53" spans="1:25" ht="15.75" x14ac:dyDescent="0.25">
      <c r="A53" s="3"/>
      <c r="B53" s="227"/>
      <c r="C53" s="239"/>
      <c r="D53" s="239"/>
      <c r="E53" s="239"/>
      <c r="F53" s="43" t="s">
        <v>67</v>
      </c>
      <c r="G53" s="136">
        <v>222</v>
      </c>
      <c r="H53" s="52">
        <v>2</v>
      </c>
      <c r="I53" s="52">
        <v>2</v>
      </c>
      <c r="J53" s="52">
        <v>2</v>
      </c>
      <c r="K53" s="52">
        <v>2</v>
      </c>
      <c r="L53" s="52">
        <v>2</v>
      </c>
      <c r="M53" s="52">
        <v>2</v>
      </c>
      <c r="N53" s="136">
        <f t="shared" si="24"/>
        <v>0.44400000000000001</v>
      </c>
      <c r="O53" s="136">
        <f t="shared" si="25"/>
        <v>0.44400000000000001</v>
      </c>
      <c r="P53" s="136">
        <f t="shared" si="26"/>
        <v>0.44400000000000001</v>
      </c>
      <c r="Q53" s="240"/>
      <c r="R53" s="240"/>
      <c r="S53" s="240"/>
      <c r="T53" s="261"/>
      <c r="U53" s="261"/>
      <c r="V53" s="261"/>
      <c r="W53" s="3"/>
      <c r="X53" s="3"/>
      <c r="Y53" s="3"/>
    </row>
    <row r="54" spans="1:25" ht="15.75" x14ac:dyDescent="0.25">
      <c r="A54" s="3"/>
      <c r="B54" s="227"/>
      <c r="C54" s="239"/>
      <c r="D54" s="239"/>
      <c r="E54" s="239"/>
      <c r="F54" s="43" t="s">
        <v>14</v>
      </c>
      <c r="G54" s="136">
        <v>4560</v>
      </c>
      <c r="H54" s="52">
        <v>2</v>
      </c>
      <c r="I54" s="52">
        <v>2</v>
      </c>
      <c r="J54" s="52">
        <v>2</v>
      </c>
      <c r="K54" s="52">
        <v>2</v>
      </c>
      <c r="L54" s="52">
        <v>2</v>
      </c>
      <c r="M54" s="52">
        <v>2</v>
      </c>
      <c r="N54" s="136">
        <f t="shared" si="24"/>
        <v>9.1199999999999992</v>
      </c>
      <c r="O54" s="136">
        <f t="shared" si="25"/>
        <v>9.1199999999999992</v>
      </c>
      <c r="P54" s="136">
        <f t="shared" si="26"/>
        <v>9.1199999999999992</v>
      </c>
      <c r="Q54" s="240"/>
      <c r="R54" s="240"/>
      <c r="S54" s="240"/>
      <c r="T54" s="261"/>
      <c r="U54" s="261"/>
      <c r="V54" s="261"/>
      <c r="W54" s="3"/>
      <c r="X54" s="3"/>
      <c r="Y54" s="3"/>
    </row>
    <row r="55" spans="1:25" ht="15.75" customHeight="1" x14ac:dyDescent="0.25">
      <c r="A55" s="3"/>
      <c r="B55" s="227" t="s">
        <v>129</v>
      </c>
      <c r="C55" s="239">
        <v>130</v>
      </c>
      <c r="D55" s="239">
        <v>150</v>
      </c>
      <c r="E55" s="239">
        <v>180</v>
      </c>
      <c r="F55" s="53" t="s">
        <v>61</v>
      </c>
      <c r="G55" s="136">
        <v>435</v>
      </c>
      <c r="H55" s="52">
        <v>54</v>
      </c>
      <c r="I55" s="52">
        <v>63</v>
      </c>
      <c r="J55" s="52">
        <v>75</v>
      </c>
      <c r="K55" s="52">
        <v>54</v>
      </c>
      <c r="L55" s="52">
        <v>63</v>
      </c>
      <c r="M55" s="52">
        <v>75</v>
      </c>
      <c r="N55" s="136">
        <f t="shared" si="24"/>
        <v>23.49</v>
      </c>
      <c r="O55" s="136">
        <f t="shared" si="25"/>
        <v>27.405000000000001</v>
      </c>
      <c r="P55" s="136">
        <f t="shared" si="26"/>
        <v>32.625</v>
      </c>
      <c r="Q55" s="240">
        <f>SUM(N55:N57)</f>
        <v>37.186</v>
      </c>
      <c r="R55" s="240">
        <f>SUM(O55:O57)</f>
        <v>50.220999999999997</v>
      </c>
      <c r="S55" s="240">
        <f>SUM(P55:P57)</f>
        <v>64.561000000000007</v>
      </c>
      <c r="T55" s="261">
        <f>Q55*1.5</f>
        <v>55.778999999999996</v>
      </c>
      <c r="U55" s="261">
        <f>R55*1.5</f>
        <v>75.331499999999991</v>
      </c>
      <c r="V55" s="261">
        <f>S55*1.5</f>
        <v>96.841500000000011</v>
      </c>
      <c r="W55" s="3"/>
      <c r="X55" s="3"/>
      <c r="Y55" s="3"/>
    </row>
    <row r="56" spans="1:25" ht="15.75" customHeight="1" x14ac:dyDescent="0.25">
      <c r="A56" s="3"/>
      <c r="B56" s="227"/>
      <c r="C56" s="239"/>
      <c r="D56" s="239"/>
      <c r="E56" s="239"/>
      <c r="F56" s="55" t="s">
        <v>14</v>
      </c>
      <c r="G56" s="73">
        <v>4560</v>
      </c>
      <c r="H56" s="49">
        <v>3</v>
      </c>
      <c r="I56" s="49">
        <v>5</v>
      </c>
      <c r="J56" s="49">
        <v>7</v>
      </c>
      <c r="K56" s="49">
        <v>3</v>
      </c>
      <c r="L56" s="49">
        <v>5</v>
      </c>
      <c r="M56" s="49">
        <v>7</v>
      </c>
      <c r="N56" s="136">
        <f t="shared" si="24"/>
        <v>13.68</v>
      </c>
      <c r="O56" s="136">
        <f t="shared" si="25"/>
        <v>22.8</v>
      </c>
      <c r="P56" s="136">
        <f t="shared" si="26"/>
        <v>31.92</v>
      </c>
      <c r="Q56" s="240"/>
      <c r="R56" s="240"/>
      <c r="S56" s="240"/>
      <c r="T56" s="261"/>
      <c r="U56" s="261"/>
      <c r="V56" s="261"/>
      <c r="W56" s="3"/>
      <c r="X56" s="3"/>
      <c r="Y56" s="3"/>
    </row>
    <row r="57" spans="1:25" ht="15" customHeight="1" x14ac:dyDescent="0.25">
      <c r="A57" s="3"/>
      <c r="B57" s="227"/>
      <c r="C57" s="239"/>
      <c r="D57" s="239"/>
      <c r="E57" s="239"/>
      <c r="F57" s="53" t="s">
        <v>19</v>
      </c>
      <c r="G57" s="136">
        <v>80</v>
      </c>
      <c r="H57" s="52">
        <v>0.2</v>
      </c>
      <c r="I57" s="52">
        <v>0.2</v>
      </c>
      <c r="J57" s="52">
        <v>0.2</v>
      </c>
      <c r="K57" s="52">
        <v>0.2</v>
      </c>
      <c r="L57" s="52">
        <v>0.2</v>
      </c>
      <c r="M57" s="52">
        <v>0.2</v>
      </c>
      <c r="N57" s="136">
        <f t="shared" si="24"/>
        <v>1.6E-2</v>
      </c>
      <c r="O57" s="136">
        <f t="shared" si="25"/>
        <v>1.6E-2</v>
      </c>
      <c r="P57" s="136">
        <f t="shared" si="26"/>
        <v>1.6E-2</v>
      </c>
      <c r="Q57" s="240"/>
      <c r="R57" s="240"/>
      <c r="S57" s="240"/>
      <c r="T57" s="261"/>
      <c r="U57" s="261"/>
      <c r="V57" s="261"/>
      <c r="W57" s="3"/>
      <c r="X57" s="3"/>
      <c r="Y57" s="3"/>
    </row>
    <row r="58" spans="1:25" ht="15" customHeight="1" x14ac:dyDescent="0.25">
      <c r="A58" s="3"/>
      <c r="B58" s="75" t="s">
        <v>111</v>
      </c>
      <c r="C58" s="142">
        <v>20</v>
      </c>
      <c r="D58" s="142">
        <v>25</v>
      </c>
      <c r="E58" s="142">
        <v>30</v>
      </c>
      <c r="F58" s="76" t="s">
        <v>110</v>
      </c>
      <c r="G58" s="136">
        <v>1000</v>
      </c>
      <c r="H58" s="52">
        <v>22</v>
      </c>
      <c r="I58" s="52">
        <v>27</v>
      </c>
      <c r="J58" s="52">
        <v>32</v>
      </c>
      <c r="K58" s="52">
        <v>20</v>
      </c>
      <c r="L58" s="77">
        <v>25</v>
      </c>
      <c r="M58" s="77">
        <v>30</v>
      </c>
      <c r="N58" s="136">
        <f t="shared" si="24"/>
        <v>22</v>
      </c>
      <c r="O58" s="136">
        <f t="shared" si="25"/>
        <v>27</v>
      </c>
      <c r="P58" s="136">
        <f t="shared" si="26"/>
        <v>32</v>
      </c>
      <c r="Q58" s="136">
        <f>N58</f>
        <v>22</v>
      </c>
      <c r="R58" s="136">
        <f t="shared" ref="R58:S58" si="27">O58</f>
        <v>27</v>
      </c>
      <c r="S58" s="136">
        <f t="shared" si="27"/>
        <v>32</v>
      </c>
      <c r="T58" s="137">
        <f t="shared" ref="T58:V59" si="28">Q58*1.5</f>
        <v>33</v>
      </c>
      <c r="U58" s="137">
        <f t="shared" si="28"/>
        <v>40.5</v>
      </c>
      <c r="V58" s="137">
        <f t="shared" si="28"/>
        <v>48</v>
      </c>
      <c r="W58" s="3"/>
      <c r="X58" s="3"/>
      <c r="Y58" s="3"/>
    </row>
    <row r="59" spans="1:25" ht="15" customHeight="1" x14ac:dyDescent="0.25">
      <c r="A59" s="3"/>
      <c r="B59" s="227" t="s">
        <v>21</v>
      </c>
      <c r="C59" s="241">
        <v>200</v>
      </c>
      <c r="D59" s="241">
        <v>200</v>
      </c>
      <c r="E59" s="241">
        <v>200</v>
      </c>
      <c r="F59" s="42" t="s">
        <v>22</v>
      </c>
      <c r="G59" s="44">
        <v>1960</v>
      </c>
      <c r="H59" s="59">
        <v>30</v>
      </c>
      <c r="I59" s="59">
        <v>30</v>
      </c>
      <c r="J59" s="59">
        <v>30</v>
      </c>
      <c r="K59" s="59">
        <v>30</v>
      </c>
      <c r="L59" s="59">
        <v>30</v>
      </c>
      <c r="M59" s="59">
        <v>30</v>
      </c>
      <c r="N59" s="136">
        <f t="shared" si="24"/>
        <v>58.8</v>
      </c>
      <c r="O59" s="136">
        <f t="shared" si="25"/>
        <v>58.8</v>
      </c>
      <c r="P59" s="136">
        <f t="shared" si="26"/>
        <v>58.8</v>
      </c>
      <c r="Q59" s="240">
        <f>SUM(N59:N60)</f>
        <v>60.074999999999996</v>
      </c>
      <c r="R59" s="240">
        <f t="shared" ref="R59:S59" si="29">SUM(O59:O60)</f>
        <v>60.074999999999996</v>
      </c>
      <c r="S59" s="240">
        <f t="shared" si="29"/>
        <v>60.074999999999996</v>
      </c>
      <c r="T59" s="261">
        <f t="shared" si="28"/>
        <v>90.112499999999997</v>
      </c>
      <c r="U59" s="261">
        <f t="shared" si="28"/>
        <v>90.112499999999997</v>
      </c>
      <c r="V59" s="261">
        <f t="shared" si="28"/>
        <v>90.112499999999997</v>
      </c>
      <c r="W59" s="3"/>
      <c r="X59" s="3"/>
      <c r="Y59" s="3"/>
    </row>
    <row r="60" spans="1:25" ht="15" customHeight="1" x14ac:dyDescent="0.25">
      <c r="A60" s="3"/>
      <c r="B60" s="227"/>
      <c r="C60" s="241"/>
      <c r="D60" s="241"/>
      <c r="E60" s="241"/>
      <c r="F60" s="42" t="s">
        <v>23</v>
      </c>
      <c r="G60" s="44">
        <v>425</v>
      </c>
      <c r="H60" s="59">
        <v>3</v>
      </c>
      <c r="I60" s="59">
        <v>3</v>
      </c>
      <c r="J60" s="59">
        <v>3</v>
      </c>
      <c r="K60" s="59">
        <v>3</v>
      </c>
      <c r="L60" s="59">
        <v>3</v>
      </c>
      <c r="M60" s="59">
        <v>3</v>
      </c>
      <c r="N60" s="136">
        <f t="shared" si="24"/>
        <v>1.2749999999999999</v>
      </c>
      <c r="O60" s="136">
        <f t="shared" si="25"/>
        <v>1.2749999999999999</v>
      </c>
      <c r="P60" s="136">
        <f t="shared" si="26"/>
        <v>1.2749999999999999</v>
      </c>
      <c r="Q60" s="240"/>
      <c r="R60" s="240"/>
      <c r="S60" s="240"/>
      <c r="T60" s="261"/>
      <c r="U60" s="261"/>
      <c r="V60" s="261"/>
      <c r="W60" s="3"/>
      <c r="X60" s="3"/>
      <c r="Y60" s="3"/>
    </row>
    <row r="61" spans="1:25" ht="15" customHeight="1" x14ac:dyDescent="0.25">
      <c r="A61" s="3"/>
      <c r="B61" s="65" t="s">
        <v>58</v>
      </c>
      <c r="C61" s="57">
        <v>120</v>
      </c>
      <c r="D61" s="57">
        <v>120</v>
      </c>
      <c r="E61" s="57">
        <v>120</v>
      </c>
      <c r="F61" s="43" t="s">
        <v>42</v>
      </c>
      <c r="G61" s="136">
        <v>751</v>
      </c>
      <c r="H61" s="49">
        <v>150</v>
      </c>
      <c r="I61" s="49">
        <v>150</v>
      </c>
      <c r="J61" s="49">
        <v>150</v>
      </c>
      <c r="K61" s="49">
        <v>120</v>
      </c>
      <c r="L61" s="49">
        <v>120</v>
      </c>
      <c r="M61" s="49">
        <v>120</v>
      </c>
      <c r="N61" s="136">
        <f t="shared" si="24"/>
        <v>112.65</v>
      </c>
      <c r="O61" s="136">
        <f t="shared" si="25"/>
        <v>112.65</v>
      </c>
      <c r="P61" s="136">
        <f t="shared" si="26"/>
        <v>112.65</v>
      </c>
      <c r="Q61" s="136">
        <f>SUM(N61)</f>
        <v>112.65</v>
      </c>
      <c r="R61" s="136">
        <f t="shared" ref="R61:S62" si="30">SUM(O61)</f>
        <v>112.65</v>
      </c>
      <c r="S61" s="136">
        <f t="shared" si="30"/>
        <v>112.65</v>
      </c>
      <c r="T61" s="137">
        <f t="shared" ref="T61:V62" si="31">Q61*1.5</f>
        <v>168.97500000000002</v>
      </c>
      <c r="U61" s="137">
        <f t="shared" si="31"/>
        <v>168.97500000000002</v>
      </c>
      <c r="V61" s="137">
        <f t="shared" si="31"/>
        <v>168.97500000000002</v>
      </c>
      <c r="W61" s="3"/>
      <c r="X61" s="3"/>
      <c r="Y61" s="3"/>
    </row>
    <row r="62" spans="1:25" ht="30" x14ac:dyDescent="0.25">
      <c r="A62" s="3"/>
      <c r="B62" s="60" t="s">
        <v>98</v>
      </c>
      <c r="C62" s="59">
        <v>30</v>
      </c>
      <c r="D62" s="59">
        <v>50</v>
      </c>
      <c r="E62" s="59">
        <v>50</v>
      </c>
      <c r="F62" s="60" t="s">
        <v>98</v>
      </c>
      <c r="G62" s="59">
        <v>550</v>
      </c>
      <c r="H62" s="50">
        <v>30</v>
      </c>
      <c r="I62" s="50">
        <v>50</v>
      </c>
      <c r="J62" s="50">
        <v>50</v>
      </c>
      <c r="K62" s="50">
        <v>30</v>
      </c>
      <c r="L62" s="50">
        <v>50</v>
      </c>
      <c r="M62" s="50">
        <v>50</v>
      </c>
      <c r="N62" s="136">
        <f t="shared" si="24"/>
        <v>16.5</v>
      </c>
      <c r="O62" s="136">
        <f t="shared" si="25"/>
        <v>27.5</v>
      </c>
      <c r="P62" s="136">
        <f t="shared" si="26"/>
        <v>27.5</v>
      </c>
      <c r="Q62" s="136">
        <f>SUM(N62)</f>
        <v>16.5</v>
      </c>
      <c r="R62" s="136">
        <f t="shared" si="30"/>
        <v>27.5</v>
      </c>
      <c r="S62" s="136">
        <f t="shared" si="30"/>
        <v>27.5</v>
      </c>
      <c r="T62" s="137">
        <f t="shared" si="31"/>
        <v>24.75</v>
      </c>
      <c r="U62" s="137">
        <f t="shared" si="31"/>
        <v>41.25</v>
      </c>
      <c r="V62" s="137">
        <f t="shared" si="31"/>
        <v>41.25</v>
      </c>
      <c r="W62" s="3"/>
      <c r="X62" s="3"/>
      <c r="Y62" s="3"/>
    </row>
    <row r="63" spans="1:25" ht="15.75" thickBot="1" x14ac:dyDescent="0.3">
      <c r="A63" s="234"/>
      <c r="B63" s="234"/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77"/>
      <c r="Q63" s="63">
        <f>SUM(Q46:Q62)</f>
        <v>409.78899999999999</v>
      </c>
      <c r="R63" s="63">
        <f t="shared" ref="R63:V63" si="32">SUM(R46:R62)</f>
        <v>459.33000000000004</v>
      </c>
      <c r="S63" s="63">
        <f t="shared" si="32"/>
        <v>496.49900000000002</v>
      </c>
      <c r="T63" s="63">
        <f t="shared" si="32"/>
        <v>614.68350000000009</v>
      </c>
      <c r="U63" s="63">
        <f t="shared" si="32"/>
        <v>688.99500000000012</v>
      </c>
      <c r="V63" s="63">
        <f t="shared" si="32"/>
        <v>744.74849999999992</v>
      </c>
      <c r="W63" s="3"/>
      <c r="X63" s="3"/>
      <c r="Y63" s="3"/>
    </row>
    <row r="64" spans="1:25" ht="17.25" customHeight="1" thickBot="1" x14ac:dyDescent="0.3">
      <c r="A64" s="3"/>
      <c r="B64" s="242" t="s">
        <v>30</v>
      </c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2"/>
      <c r="Q64" s="94"/>
      <c r="R64" s="94"/>
      <c r="S64" s="94"/>
      <c r="T64" s="95"/>
      <c r="U64" s="95"/>
      <c r="V64" s="95"/>
      <c r="W64" s="3"/>
      <c r="X64" s="3"/>
      <c r="Y64" s="3"/>
    </row>
    <row r="65" spans="1:25" ht="21" customHeight="1" x14ac:dyDescent="0.25">
      <c r="A65" s="3"/>
      <c r="B65" s="227" t="s">
        <v>130</v>
      </c>
      <c r="C65" s="241">
        <v>70</v>
      </c>
      <c r="D65" s="241">
        <v>90</v>
      </c>
      <c r="E65" s="241">
        <v>100</v>
      </c>
      <c r="F65" s="42" t="s">
        <v>54</v>
      </c>
      <c r="G65" s="44">
        <v>2850</v>
      </c>
      <c r="H65" s="59">
        <v>70</v>
      </c>
      <c r="I65" s="59">
        <v>74</v>
      </c>
      <c r="J65" s="59">
        <v>76</v>
      </c>
      <c r="K65" s="59">
        <v>63</v>
      </c>
      <c r="L65" s="59">
        <v>69</v>
      </c>
      <c r="M65" s="59">
        <v>70</v>
      </c>
      <c r="N65" s="136">
        <f t="shared" ref="N65:N79" si="33">H65*G65/1000</f>
        <v>199.5</v>
      </c>
      <c r="O65" s="136">
        <f t="shared" ref="O65:O79" si="34">I65*G65/1000</f>
        <v>210.9</v>
      </c>
      <c r="P65" s="136">
        <f>J65*G65/1000</f>
        <v>216.6</v>
      </c>
      <c r="Q65" s="278">
        <f>SUM(N65:N70)</f>
        <v>215.23099999999997</v>
      </c>
      <c r="R65" s="278">
        <f>SUM(O65:O70)</f>
        <v>234.428</v>
      </c>
      <c r="S65" s="278">
        <f>SUM(P65:P70)</f>
        <v>245.61799999999999</v>
      </c>
      <c r="T65" s="279">
        <f>Q65*1.5</f>
        <v>322.84649999999993</v>
      </c>
      <c r="U65" s="279">
        <f>R65*1.5</f>
        <v>351.642</v>
      </c>
      <c r="V65" s="280">
        <f>S65*1.5</f>
        <v>368.42700000000002</v>
      </c>
      <c r="W65" s="3"/>
      <c r="X65" s="3"/>
      <c r="Y65" s="3"/>
    </row>
    <row r="66" spans="1:25" ht="15.75" x14ac:dyDescent="0.25">
      <c r="A66" s="3"/>
      <c r="B66" s="227"/>
      <c r="C66" s="241"/>
      <c r="D66" s="241"/>
      <c r="E66" s="241"/>
      <c r="F66" s="43" t="s">
        <v>26</v>
      </c>
      <c r="G66" s="136">
        <v>219</v>
      </c>
      <c r="H66" s="59">
        <v>10</v>
      </c>
      <c r="I66" s="59">
        <v>14</v>
      </c>
      <c r="J66" s="59">
        <v>18</v>
      </c>
      <c r="K66" s="59">
        <v>8</v>
      </c>
      <c r="L66" s="59">
        <v>12</v>
      </c>
      <c r="M66" s="59">
        <v>15</v>
      </c>
      <c r="N66" s="136">
        <f t="shared" si="33"/>
        <v>2.19</v>
      </c>
      <c r="O66" s="136">
        <f t="shared" si="34"/>
        <v>3.0659999999999998</v>
      </c>
      <c r="P66" s="136">
        <f t="shared" ref="P66:P70" si="35">J66*G66/1000</f>
        <v>3.9420000000000002</v>
      </c>
      <c r="Q66" s="240"/>
      <c r="R66" s="240"/>
      <c r="S66" s="240"/>
      <c r="T66" s="261"/>
      <c r="U66" s="261"/>
      <c r="V66" s="271"/>
      <c r="W66" s="3"/>
      <c r="X66" s="3"/>
      <c r="Y66" s="3"/>
    </row>
    <row r="67" spans="1:25" ht="15.75" customHeight="1" x14ac:dyDescent="0.25">
      <c r="A67" s="3"/>
      <c r="B67" s="227"/>
      <c r="C67" s="241"/>
      <c r="D67" s="241"/>
      <c r="E67" s="241"/>
      <c r="F67" s="43" t="s">
        <v>68</v>
      </c>
      <c r="G67" s="136">
        <v>2103</v>
      </c>
      <c r="H67" s="59">
        <v>5</v>
      </c>
      <c r="I67" s="59">
        <v>8</v>
      </c>
      <c r="J67" s="59">
        <v>10</v>
      </c>
      <c r="K67" s="59">
        <v>5</v>
      </c>
      <c r="L67" s="59">
        <v>8</v>
      </c>
      <c r="M67" s="59">
        <v>10</v>
      </c>
      <c r="N67" s="136">
        <f t="shared" si="33"/>
        <v>10.515000000000001</v>
      </c>
      <c r="O67" s="136">
        <f t="shared" si="34"/>
        <v>16.824000000000002</v>
      </c>
      <c r="P67" s="136">
        <f t="shared" si="35"/>
        <v>21.03</v>
      </c>
      <c r="Q67" s="240"/>
      <c r="R67" s="240"/>
      <c r="S67" s="240"/>
      <c r="T67" s="261"/>
      <c r="U67" s="261"/>
      <c r="V67" s="271"/>
      <c r="W67" s="3"/>
      <c r="X67" s="3"/>
      <c r="Y67" s="3"/>
    </row>
    <row r="68" spans="1:25" ht="15.75" customHeight="1" x14ac:dyDescent="0.25">
      <c r="A68" s="3"/>
      <c r="B68" s="227"/>
      <c r="C68" s="241"/>
      <c r="D68" s="241"/>
      <c r="E68" s="241"/>
      <c r="F68" s="42" t="s">
        <v>25</v>
      </c>
      <c r="G68" s="136">
        <v>204</v>
      </c>
      <c r="H68" s="59">
        <v>7</v>
      </c>
      <c r="I68" s="59">
        <v>10</v>
      </c>
      <c r="J68" s="59">
        <v>12</v>
      </c>
      <c r="K68" s="59">
        <v>5</v>
      </c>
      <c r="L68" s="59">
        <v>8</v>
      </c>
      <c r="M68" s="59">
        <v>10</v>
      </c>
      <c r="N68" s="136">
        <f t="shared" si="33"/>
        <v>1.4279999999999999</v>
      </c>
      <c r="O68" s="136">
        <f t="shared" si="34"/>
        <v>2.04</v>
      </c>
      <c r="P68" s="136">
        <f t="shared" si="35"/>
        <v>2.448</v>
      </c>
      <c r="Q68" s="240"/>
      <c r="R68" s="240"/>
      <c r="S68" s="240"/>
      <c r="T68" s="261"/>
      <c r="U68" s="261"/>
      <c r="V68" s="271"/>
      <c r="W68" s="3"/>
      <c r="X68" s="3"/>
      <c r="Y68" s="3"/>
    </row>
    <row r="69" spans="1:25" x14ac:dyDescent="0.25">
      <c r="A69" s="3"/>
      <c r="B69" s="227"/>
      <c r="C69" s="241"/>
      <c r="D69" s="241"/>
      <c r="E69" s="241"/>
      <c r="F69" s="143" t="s">
        <v>12</v>
      </c>
      <c r="G69" s="136">
        <v>791</v>
      </c>
      <c r="H69" s="139">
        <v>2</v>
      </c>
      <c r="I69" s="139">
        <v>2</v>
      </c>
      <c r="J69" s="139">
        <v>2</v>
      </c>
      <c r="K69" s="139">
        <v>2</v>
      </c>
      <c r="L69" s="139">
        <v>2</v>
      </c>
      <c r="M69" s="139">
        <v>2</v>
      </c>
      <c r="N69" s="136">
        <f t="shared" si="33"/>
        <v>1.5820000000000001</v>
      </c>
      <c r="O69" s="136">
        <f t="shared" si="34"/>
        <v>1.5820000000000001</v>
      </c>
      <c r="P69" s="136">
        <f t="shared" si="35"/>
        <v>1.5820000000000001</v>
      </c>
      <c r="Q69" s="240"/>
      <c r="R69" s="240"/>
      <c r="S69" s="240"/>
      <c r="T69" s="261"/>
      <c r="U69" s="261"/>
      <c r="V69" s="271"/>
      <c r="W69" s="3"/>
      <c r="X69" s="3"/>
      <c r="Y69" s="3"/>
    </row>
    <row r="70" spans="1:25" ht="15.75" customHeight="1" x14ac:dyDescent="0.25">
      <c r="A70" s="3"/>
      <c r="B70" s="227"/>
      <c r="C70" s="241"/>
      <c r="D70" s="241"/>
      <c r="E70" s="241"/>
      <c r="F70" s="43" t="s">
        <v>19</v>
      </c>
      <c r="G70" s="136">
        <v>80</v>
      </c>
      <c r="H70" s="79">
        <v>0.2</v>
      </c>
      <c r="I70" s="79">
        <v>0.2</v>
      </c>
      <c r="J70" s="79">
        <v>0.2</v>
      </c>
      <c r="K70" s="79">
        <v>0.2</v>
      </c>
      <c r="L70" s="79">
        <v>0.2</v>
      </c>
      <c r="M70" s="79">
        <v>0.2</v>
      </c>
      <c r="N70" s="136">
        <f t="shared" si="33"/>
        <v>1.6E-2</v>
      </c>
      <c r="O70" s="136">
        <f t="shared" si="34"/>
        <v>1.6E-2</v>
      </c>
      <c r="P70" s="136">
        <f t="shared" si="35"/>
        <v>1.6E-2</v>
      </c>
      <c r="Q70" s="240"/>
      <c r="R70" s="240"/>
      <c r="S70" s="240"/>
      <c r="T70" s="261"/>
      <c r="U70" s="261"/>
      <c r="V70" s="271"/>
      <c r="W70" s="3"/>
      <c r="X70" s="3"/>
      <c r="Y70" s="3"/>
    </row>
    <row r="71" spans="1:25" ht="15.75" customHeight="1" x14ac:dyDescent="0.25">
      <c r="A71" s="3"/>
      <c r="B71" s="227" t="s">
        <v>64</v>
      </c>
      <c r="C71" s="241">
        <v>130</v>
      </c>
      <c r="D71" s="241">
        <v>150</v>
      </c>
      <c r="E71" s="241">
        <v>180</v>
      </c>
      <c r="F71" s="43" t="s">
        <v>63</v>
      </c>
      <c r="G71" s="136">
        <v>276</v>
      </c>
      <c r="H71" s="50">
        <v>140</v>
      </c>
      <c r="I71" s="50">
        <v>144</v>
      </c>
      <c r="J71" s="50">
        <v>150</v>
      </c>
      <c r="K71" s="50">
        <v>93</v>
      </c>
      <c r="L71" s="56">
        <v>108</v>
      </c>
      <c r="M71" s="56">
        <v>111</v>
      </c>
      <c r="N71" s="136">
        <f t="shared" si="33"/>
        <v>38.64</v>
      </c>
      <c r="O71" s="136">
        <f t="shared" si="34"/>
        <v>39.744</v>
      </c>
      <c r="P71" s="136">
        <f>H71*G71/1000</f>
        <v>38.64</v>
      </c>
      <c r="Q71" s="240">
        <f>SUM(N71:N75)</f>
        <v>103.861</v>
      </c>
      <c r="R71" s="240">
        <f t="shared" ref="R71:S71" si="36">SUM(O71:O75)</f>
        <v>98.92</v>
      </c>
      <c r="S71" s="240">
        <f t="shared" si="36"/>
        <v>103.861</v>
      </c>
      <c r="T71" s="261">
        <f>Q71*1.5</f>
        <v>155.79150000000001</v>
      </c>
      <c r="U71" s="261">
        <f>R71*1.5</f>
        <v>148.38</v>
      </c>
      <c r="V71" s="271">
        <f>S71*1.5</f>
        <v>155.79150000000001</v>
      </c>
      <c r="W71" s="3"/>
      <c r="X71" s="3"/>
      <c r="Y71" s="3"/>
    </row>
    <row r="72" spans="1:25" ht="15.75" customHeight="1" x14ac:dyDescent="0.25">
      <c r="A72" s="3"/>
      <c r="B72" s="227"/>
      <c r="C72" s="241"/>
      <c r="D72" s="241"/>
      <c r="E72" s="241"/>
      <c r="F72" s="43" t="s">
        <v>26</v>
      </c>
      <c r="G72" s="136">
        <v>219</v>
      </c>
      <c r="H72" s="50">
        <v>55</v>
      </c>
      <c r="I72" s="50">
        <v>75</v>
      </c>
      <c r="J72" s="50">
        <v>90</v>
      </c>
      <c r="K72" s="50">
        <v>48</v>
      </c>
      <c r="L72" s="56">
        <v>57</v>
      </c>
      <c r="M72" s="56">
        <v>63</v>
      </c>
      <c r="N72" s="136">
        <f t="shared" si="33"/>
        <v>12.045</v>
      </c>
      <c r="O72" s="136">
        <f t="shared" si="34"/>
        <v>16.425000000000001</v>
      </c>
      <c r="P72" s="136">
        <f t="shared" ref="P72:P75" si="37">H72*G72/1000</f>
        <v>12.045</v>
      </c>
      <c r="Q72" s="240"/>
      <c r="R72" s="240"/>
      <c r="S72" s="240"/>
      <c r="T72" s="261"/>
      <c r="U72" s="261"/>
      <c r="V72" s="271"/>
      <c r="W72" s="3"/>
      <c r="X72" s="3"/>
      <c r="Y72" s="3"/>
    </row>
    <row r="73" spans="1:25" x14ac:dyDescent="0.25">
      <c r="A73" s="3"/>
      <c r="B73" s="227"/>
      <c r="C73" s="241"/>
      <c r="D73" s="241"/>
      <c r="E73" s="241"/>
      <c r="F73" s="42" t="s">
        <v>62</v>
      </c>
      <c r="G73" s="136">
        <v>417</v>
      </c>
      <c r="H73" s="49">
        <v>40</v>
      </c>
      <c r="I73" s="49">
        <v>15</v>
      </c>
      <c r="J73" s="49">
        <v>25</v>
      </c>
      <c r="K73" s="49">
        <v>40</v>
      </c>
      <c r="L73" s="56">
        <v>15</v>
      </c>
      <c r="M73" s="56">
        <v>25</v>
      </c>
      <c r="N73" s="136">
        <f t="shared" si="33"/>
        <v>16.68</v>
      </c>
      <c r="O73" s="136">
        <f t="shared" si="34"/>
        <v>6.2549999999999999</v>
      </c>
      <c r="P73" s="136">
        <f t="shared" si="37"/>
        <v>16.68</v>
      </c>
      <c r="Q73" s="240"/>
      <c r="R73" s="240"/>
      <c r="S73" s="240"/>
      <c r="T73" s="261"/>
      <c r="U73" s="261"/>
      <c r="V73" s="271"/>
      <c r="W73" s="3"/>
      <c r="X73" s="3"/>
      <c r="Y73" s="3"/>
    </row>
    <row r="74" spans="1:25" x14ac:dyDescent="0.25">
      <c r="A74" s="3"/>
      <c r="B74" s="227"/>
      <c r="C74" s="241"/>
      <c r="D74" s="241"/>
      <c r="E74" s="241"/>
      <c r="F74" s="42" t="s">
        <v>14</v>
      </c>
      <c r="G74" s="136">
        <v>4560</v>
      </c>
      <c r="H74" s="49">
        <v>8</v>
      </c>
      <c r="I74" s="49">
        <v>8</v>
      </c>
      <c r="J74" s="49">
        <v>8</v>
      </c>
      <c r="K74" s="49">
        <v>8</v>
      </c>
      <c r="L74" s="56">
        <v>8</v>
      </c>
      <c r="M74" s="56">
        <v>8</v>
      </c>
      <c r="N74" s="136">
        <f t="shared" si="33"/>
        <v>36.479999999999997</v>
      </c>
      <c r="O74" s="136">
        <f t="shared" si="34"/>
        <v>36.479999999999997</v>
      </c>
      <c r="P74" s="136">
        <f t="shared" si="37"/>
        <v>36.479999999999997</v>
      </c>
      <c r="Q74" s="240"/>
      <c r="R74" s="240"/>
      <c r="S74" s="240"/>
      <c r="T74" s="261"/>
      <c r="U74" s="261"/>
      <c r="V74" s="271"/>
      <c r="W74" s="3"/>
      <c r="X74" s="3"/>
      <c r="Y74" s="3"/>
    </row>
    <row r="75" spans="1:25" ht="15.75" x14ac:dyDescent="0.25">
      <c r="A75" s="3"/>
      <c r="B75" s="227"/>
      <c r="C75" s="241"/>
      <c r="D75" s="241"/>
      <c r="E75" s="241"/>
      <c r="F75" s="43" t="s">
        <v>19</v>
      </c>
      <c r="G75" s="136">
        <v>80</v>
      </c>
      <c r="H75" s="52">
        <v>0.2</v>
      </c>
      <c r="I75" s="52">
        <v>0.2</v>
      </c>
      <c r="J75" s="52">
        <v>0.3</v>
      </c>
      <c r="K75" s="52">
        <v>0.2</v>
      </c>
      <c r="L75" s="74">
        <v>0.3</v>
      </c>
      <c r="M75" s="74">
        <v>0.3</v>
      </c>
      <c r="N75" s="136">
        <f t="shared" si="33"/>
        <v>1.6E-2</v>
      </c>
      <c r="O75" s="136">
        <f t="shared" si="34"/>
        <v>1.6E-2</v>
      </c>
      <c r="P75" s="136">
        <f t="shared" si="37"/>
        <v>1.6E-2</v>
      </c>
      <c r="Q75" s="240"/>
      <c r="R75" s="240"/>
      <c r="S75" s="240"/>
      <c r="T75" s="261"/>
      <c r="U75" s="261"/>
      <c r="V75" s="271"/>
      <c r="W75" s="3"/>
      <c r="X75" s="3"/>
      <c r="Y75" s="3"/>
    </row>
    <row r="76" spans="1:25" ht="15.75" x14ac:dyDescent="0.25">
      <c r="A76" s="3"/>
      <c r="B76" s="227" t="s">
        <v>41</v>
      </c>
      <c r="C76" s="228" t="s">
        <v>37</v>
      </c>
      <c r="D76" s="228" t="s">
        <v>37</v>
      </c>
      <c r="E76" s="228" t="s">
        <v>37</v>
      </c>
      <c r="F76" s="43" t="s">
        <v>33</v>
      </c>
      <c r="G76" s="136">
        <v>1488</v>
      </c>
      <c r="H76" s="52">
        <v>40</v>
      </c>
      <c r="I76" s="52">
        <v>40</v>
      </c>
      <c r="J76" s="52">
        <v>40</v>
      </c>
      <c r="K76" s="52">
        <v>20</v>
      </c>
      <c r="L76" s="52">
        <v>20</v>
      </c>
      <c r="M76" s="52">
        <v>20</v>
      </c>
      <c r="N76" s="136">
        <f t="shared" si="33"/>
        <v>59.52</v>
      </c>
      <c r="O76" s="136">
        <f t="shared" si="34"/>
        <v>59.52</v>
      </c>
      <c r="P76" s="136">
        <f t="shared" ref="P76:P78" si="38">J76*G76/1000</f>
        <v>59.52</v>
      </c>
      <c r="Q76" s="243">
        <f>SUM(N76:N78)</f>
        <v>127.63400000000001</v>
      </c>
      <c r="R76" s="243">
        <f t="shared" ref="R76:S76" si="39">SUM(O76:O78)</f>
        <v>127.63400000000001</v>
      </c>
      <c r="S76" s="243">
        <f t="shared" si="39"/>
        <v>127.63400000000001</v>
      </c>
      <c r="T76" s="243">
        <f>Q76*1.5</f>
        <v>191.45100000000002</v>
      </c>
      <c r="U76" s="243">
        <f>R76*1.5</f>
        <v>191.45100000000002</v>
      </c>
      <c r="V76" s="243">
        <f>S76*1.5</f>
        <v>191.45100000000002</v>
      </c>
      <c r="W76" s="3"/>
      <c r="X76" s="3"/>
      <c r="Y76" s="3"/>
    </row>
    <row r="77" spans="1:25" ht="15.75" x14ac:dyDescent="0.25">
      <c r="A77" s="3"/>
      <c r="B77" s="227"/>
      <c r="C77" s="228"/>
      <c r="D77" s="228"/>
      <c r="E77" s="228"/>
      <c r="F77" s="43" t="s">
        <v>42</v>
      </c>
      <c r="G77" s="136">
        <v>751</v>
      </c>
      <c r="H77" s="52">
        <v>89</v>
      </c>
      <c r="I77" s="52">
        <v>89</v>
      </c>
      <c r="J77" s="52">
        <v>89</v>
      </c>
      <c r="K77" s="52">
        <v>60</v>
      </c>
      <c r="L77" s="52">
        <v>60</v>
      </c>
      <c r="M77" s="52">
        <v>60</v>
      </c>
      <c r="N77" s="136">
        <f t="shared" si="33"/>
        <v>66.838999999999999</v>
      </c>
      <c r="O77" s="136">
        <f t="shared" si="34"/>
        <v>66.838999999999999</v>
      </c>
      <c r="P77" s="136">
        <f t="shared" si="38"/>
        <v>66.838999999999999</v>
      </c>
      <c r="Q77" s="244"/>
      <c r="R77" s="244"/>
      <c r="S77" s="244"/>
      <c r="T77" s="244"/>
      <c r="U77" s="244"/>
      <c r="V77" s="244"/>
      <c r="W77" s="3"/>
      <c r="X77" s="3"/>
      <c r="Y77" s="3"/>
    </row>
    <row r="78" spans="1:25" ht="15.75" x14ac:dyDescent="0.25">
      <c r="A78" s="3"/>
      <c r="B78" s="227"/>
      <c r="C78" s="228"/>
      <c r="D78" s="228"/>
      <c r="E78" s="228"/>
      <c r="F78" s="43" t="s">
        <v>23</v>
      </c>
      <c r="G78" s="136">
        <v>425</v>
      </c>
      <c r="H78" s="52">
        <v>3</v>
      </c>
      <c r="I78" s="52">
        <v>3</v>
      </c>
      <c r="J78" s="52">
        <v>3</v>
      </c>
      <c r="K78" s="52">
        <v>3</v>
      </c>
      <c r="L78" s="52">
        <v>3</v>
      </c>
      <c r="M78" s="52">
        <v>3</v>
      </c>
      <c r="N78" s="136">
        <f t="shared" si="33"/>
        <v>1.2749999999999999</v>
      </c>
      <c r="O78" s="136">
        <f t="shared" si="34"/>
        <v>1.2749999999999999</v>
      </c>
      <c r="P78" s="136">
        <f t="shared" si="38"/>
        <v>1.2749999999999999</v>
      </c>
      <c r="Q78" s="245"/>
      <c r="R78" s="245"/>
      <c r="S78" s="245"/>
      <c r="T78" s="245"/>
      <c r="U78" s="245"/>
      <c r="V78" s="245"/>
      <c r="W78" s="3"/>
      <c r="X78" s="3"/>
      <c r="Y78" s="3"/>
    </row>
    <row r="79" spans="1:25" ht="30.75" thickBot="1" x14ac:dyDescent="0.3">
      <c r="A79" s="3"/>
      <c r="B79" s="60" t="s">
        <v>98</v>
      </c>
      <c r="C79" s="59">
        <v>30</v>
      </c>
      <c r="D79" s="59">
        <v>50</v>
      </c>
      <c r="E79" s="59">
        <v>50</v>
      </c>
      <c r="F79" s="60" t="s">
        <v>98</v>
      </c>
      <c r="G79" s="59">
        <v>550</v>
      </c>
      <c r="H79" s="50">
        <v>30</v>
      </c>
      <c r="I79" s="50">
        <v>50</v>
      </c>
      <c r="J79" s="50">
        <v>50</v>
      </c>
      <c r="K79" s="50">
        <v>30</v>
      </c>
      <c r="L79" s="50">
        <v>50</v>
      </c>
      <c r="M79" s="50">
        <v>50</v>
      </c>
      <c r="N79" s="136">
        <f t="shared" si="33"/>
        <v>16.5</v>
      </c>
      <c r="O79" s="136">
        <f t="shared" si="34"/>
        <v>27.5</v>
      </c>
      <c r="P79" s="136">
        <f>J79*G79/1000</f>
        <v>27.5</v>
      </c>
      <c r="Q79" s="115">
        <f>SUM(N79)</f>
        <v>16.5</v>
      </c>
      <c r="R79" s="115">
        <f t="shared" ref="R79:S79" si="40">SUM(O79)</f>
        <v>27.5</v>
      </c>
      <c r="S79" s="115">
        <f t="shared" si="40"/>
        <v>27.5</v>
      </c>
      <c r="T79" s="117">
        <f>Q79*1.5</f>
        <v>24.75</v>
      </c>
      <c r="U79" s="117">
        <f>R79*1.5</f>
        <v>41.25</v>
      </c>
      <c r="V79" s="118">
        <f>S79*1.5</f>
        <v>41.25</v>
      </c>
      <c r="W79" s="3"/>
      <c r="X79" s="3"/>
      <c r="Y79" s="3"/>
    </row>
    <row r="80" spans="1:25" ht="15.75" thickBot="1" x14ac:dyDescent="0.3">
      <c r="A80" s="234"/>
      <c r="B80" s="234"/>
      <c r="C80" s="234"/>
      <c r="D80" s="234"/>
      <c r="E80" s="234"/>
      <c r="F80" s="234"/>
      <c r="G80" s="234"/>
      <c r="H80" s="234"/>
      <c r="I80" s="234"/>
      <c r="J80" s="234"/>
      <c r="K80" s="234"/>
      <c r="L80" s="234"/>
      <c r="M80" s="234"/>
      <c r="N80" s="234"/>
      <c r="O80" s="234"/>
      <c r="P80" s="277"/>
      <c r="Q80" s="78">
        <f t="shared" ref="Q80:V80" si="41">SUM(Q65:Q79)</f>
        <v>463.226</v>
      </c>
      <c r="R80" s="78">
        <f t="shared" si="41"/>
        <v>488.48200000000003</v>
      </c>
      <c r="S80" s="78">
        <f t="shared" si="41"/>
        <v>504.613</v>
      </c>
      <c r="T80" s="78">
        <f t="shared" si="41"/>
        <v>694.83899999999994</v>
      </c>
      <c r="U80" s="78">
        <f t="shared" si="41"/>
        <v>732.72299999999996</v>
      </c>
      <c r="V80" s="78">
        <f t="shared" si="41"/>
        <v>756.91950000000008</v>
      </c>
      <c r="W80" s="3"/>
      <c r="X80" s="3"/>
      <c r="Y80" s="3"/>
    </row>
    <row r="81" spans="1:25" ht="15.75" thickBot="1" x14ac:dyDescent="0.3">
      <c r="A81" s="3"/>
      <c r="B81" s="242" t="s">
        <v>95</v>
      </c>
      <c r="C81" s="242"/>
      <c r="D81" s="242"/>
      <c r="E81" s="242"/>
      <c r="F81" s="242"/>
      <c r="G81" s="242"/>
      <c r="H81" s="242"/>
      <c r="I81" s="242"/>
      <c r="J81" s="242"/>
      <c r="K81" s="242"/>
      <c r="L81" s="242"/>
      <c r="M81" s="242"/>
      <c r="N81" s="242"/>
      <c r="O81" s="242"/>
      <c r="P81" s="242"/>
      <c r="Q81" s="45"/>
      <c r="R81" s="45"/>
      <c r="S81" s="45"/>
      <c r="T81" s="3"/>
      <c r="U81" s="3"/>
      <c r="V81" s="3"/>
      <c r="W81" s="3"/>
      <c r="X81" s="3"/>
      <c r="Y81" s="3"/>
    </row>
    <row r="82" spans="1:25" x14ac:dyDescent="0.25">
      <c r="A82" s="3"/>
      <c r="B82" s="227" t="s">
        <v>152</v>
      </c>
      <c r="C82" s="241">
        <v>60</v>
      </c>
      <c r="D82" s="241">
        <v>80</v>
      </c>
      <c r="E82" s="241">
        <v>100</v>
      </c>
      <c r="F82" s="143" t="s">
        <v>93</v>
      </c>
      <c r="G82" s="142">
        <v>409</v>
      </c>
      <c r="H82" s="142">
        <v>30</v>
      </c>
      <c r="I82" s="142">
        <v>40</v>
      </c>
      <c r="J82" s="142">
        <v>48</v>
      </c>
      <c r="K82" s="142">
        <v>26</v>
      </c>
      <c r="L82" s="142">
        <v>29</v>
      </c>
      <c r="M82" s="142">
        <v>31</v>
      </c>
      <c r="N82" s="136">
        <f t="shared" ref="N82:N105" si="42">H82*G82/1000</f>
        <v>12.27</v>
      </c>
      <c r="O82" s="136">
        <f t="shared" ref="O82:O105" si="43">I82*G82/1000</f>
        <v>16.36</v>
      </c>
      <c r="P82" s="136">
        <f t="shared" ref="P82:P102" si="44">J82*G82/1000</f>
        <v>19.632000000000001</v>
      </c>
      <c r="Q82" s="262">
        <f>SUM(N82:N85)</f>
        <v>28.026</v>
      </c>
      <c r="R82" s="262">
        <f t="shared" ref="R82:S82" si="45">SUM(O82:O85)</f>
        <v>38.275999999999996</v>
      </c>
      <c r="S82" s="262">
        <f t="shared" si="45"/>
        <v>46.278999999999996</v>
      </c>
      <c r="T82" s="263">
        <f>Q82*1.5</f>
        <v>42.039000000000001</v>
      </c>
      <c r="U82" s="263">
        <f>R82*1.5</f>
        <v>57.413999999999994</v>
      </c>
      <c r="V82" s="266">
        <f>S82*1.5</f>
        <v>69.418499999999995</v>
      </c>
      <c r="W82" s="3"/>
      <c r="X82" s="3"/>
      <c r="Y82" s="3"/>
    </row>
    <row r="83" spans="1:25" x14ac:dyDescent="0.25">
      <c r="A83" s="3"/>
      <c r="B83" s="319"/>
      <c r="C83" s="241"/>
      <c r="D83" s="241"/>
      <c r="E83" s="241"/>
      <c r="F83" s="143" t="s">
        <v>26</v>
      </c>
      <c r="G83" s="142">
        <v>219</v>
      </c>
      <c r="H83" s="142">
        <v>17</v>
      </c>
      <c r="I83" s="142">
        <v>19</v>
      </c>
      <c r="J83" s="142">
        <v>28</v>
      </c>
      <c r="K83" s="142">
        <v>13</v>
      </c>
      <c r="L83" s="142">
        <v>14</v>
      </c>
      <c r="M83" s="142">
        <v>22</v>
      </c>
      <c r="N83" s="136">
        <f t="shared" si="42"/>
        <v>3.7229999999999999</v>
      </c>
      <c r="O83" s="136">
        <f t="shared" si="43"/>
        <v>4.1609999999999996</v>
      </c>
      <c r="P83" s="136">
        <f t="shared" si="44"/>
        <v>6.1319999999999997</v>
      </c>
      <c r="Q83" s="244"/>
      <c r="R83" s="244"/>
      <c r="S83" s="244"/>
      <c r="T83" s="264"/>
      <c r="U83" s="264"/>
      <c r="V83" s="267"/>
      <c r="W83" s="3"/>
      <c r="X83" s="3"/>
      <c r="Y83" s="3"/>
    </row>
    <row r="84" spans="1:25" x14ac:dyDescent="0.25">
      <c r="A84" s="3"/>
      <c r="B84" s="319"/>
      <c r="C84" s="241"/>
      <c r="D84" s="241"/>
      <c r="E84" s="241"/>
      <c r="F84" s="143" t="s">
        <v>31</v>
      </c>
      <c r="G84" s="142">
        <v>276</v>
      </c>
      <c r="H84" s="142">
        <v>35</v>
      </c>
      <c r="I84" s="142">
        <v>50</v>
      </c>
      <c r="J84" s="142">
        <v>60</v>
      </c>
      <c r="K84" s="142">
        <v>28</v>
      </c>
      <c r="L84" s="142">
        <v>33</v>
      </c>
      <c r="M84" s="142">
        <v>42</v>
      </c>
      <c r="N84" s="136">
        <f t="shared" si="42"/>
        <v>9.66</v>
      </c>
      <c r="O84" s="136">
        <f t="shared" si="43"/>
        <v>13.8</v>
      </c>
      <c r="P84" s="136">
        <f t="shared" si="44"/>
        <v>16.559999999999999</v>
      </c>
      <c r="Q84" s="244"/>
      <c r="R84" s="244"/>
      <c r="S84" s="244"/>
      <c r="T84" s="264"/>
      <c r="U84" s="264"/>
      <c r="V84" s="267"/>
      <c r="W84" s="3"/>
      <c r="X84" s="3"/>
      <c r="Y84" s="3"/>
    </row>
    <row r="85" spans="1:25" x14ac:dyDescent="0.25">
      <c r="A85" s="3"/>
      <c r="B85" s="319"/>
      <c r="C85" s="241"/>
      <c r="D85" s="241"/>
      <c r="E85" s="241"/>
      <c r="F85" s="55" t="s">
        <v>12</v>
      </c>
      <c r="G85" s="136">
        <v>791</v>
      </c>
      <c r="H85" s="142">
        <v>3</v>
      </c>
      <c r="I85" s="142">
        <v>5</v>
      </c>
      <c r="J85" s="142">
        <v>5</v>
      </c>
      <c r="K85" s="142">
        <v>3</v>
      </c>
      <c r="L85" s="142">
        <v>5</v>
      </c>
      <c r="M85" s="142">
        <v>5</v>
      </c>
      <c r="N85" s="136">
        <f t="shared" si="42"/>
        <v>2.3730000000000002</v>
      </c>
      <c r="O85" s="136">
        <f t="shared" si="43"/>
        <v>3.9550000000000001</v>
      </c>
      <c r="P85" s="136">
        <f t="shared" si="44"/>
        <v>3.9550000000000001</v>
      </c>
      <c r="Q85" s="245"/>
      <c r="R85" s="245"/>
      <c r="S85" s="245"/>
      <c r="T85" s="265"/>
      <c r="U85" s="265"/>
      <c r="V85" s="268"/>
      <c r="W85" s="3"/>
      <c r="X85" s="3"/>
      <c r="Y85" s="3"/>
    </row>
    <row r="86" spans="1:25" ht="15" customHeight="1" x14ac:dyDescent="0.25">
      <c r="A86" s="3"/>
      <c r="B86" s="227" t="s">
        <v>104</v>
      </c>
      <c r="C86" s="228" t="s">
        <v>37</v>
      </c>
      <c r="D86" s="228" t="s">
        <v>39</v>
      </c>
      <c r="E86" s="228" t="s">
        <v>101</v>
      </c>
      <c r="F86" s="72" t="s">
        <v>135</v>
      </c>
      <c r="G86" s="136">
        <v>5650</v>
      </c>
      <c r="H86" s="49">
        <v>50</v>
      </c>
      <c r="I86" s="49">
        <v>65</v>
      </c>
      <c r="J86" s="49">
        <v>80</v>
      </c>
      <c r="K86" s="49">
        <v>47</v>
      </c>
      <c r="L86" s="49">
        <v>58</v>
      </c>
      <c r="M86" s="49">
        <v>69</v>
      </c>
      <c r="N86" s="136">
        <f t="shared" si="42"/>
        <v>282.5</v>
      </c>
      <c r="O86" s="136">
        <f t="shared" si="43"/>
        <v>367.25</v>
      </c>
      <c r="P86" s="136">
        <f t="shared" si="44"/>
        <v>452</v>
      </c>
      <c r="Q86" s="240">
        <f>SUM(N86:N91)</f>
        <v>298.72300000000001</v>
      </c>
      <c r="R86" s="240">
        <f>SUM(O86:O91)</f>
        <v>387.76599999999996</v>
      </c>
      <c r="S86" s="240">
        <f>SUM(P86:P91)</f>
        <v>476.83199999999999</v>
      </c>
      <c r="T86" s="240">
        <f>Q86*1.5</f>
        <v>448.08450000000005</v>
      </c>
      <c r="U86" s="240">
        <f>R86*1.5</f>
        <v>581.64899999999989</v>
      </c>
      <c r="V86" s="240">
        <f>S86*1.5</f>
        <v>715.24800000000005</v>
      </c>
      <c r="W86" s="3"/>
      <c r="X86" s="3"/>
      <c r="Y86" s="3"/>
    </row>
    <row r="87" spans="1:25" ht="15" customHeight="1" x14ac:dyDescent="0.25">
      <c r="A87" s="3"/>
      <c r="B87" s="227"/>
      <c r="C87" s="228"/>
      <c r="D87" s="228"/>
      <c r="E87" s="228"/>
      <c r="F87" s="72" t="s">
        <v>86</v>
      </c>
      <c r="G87" s="136">
        <v>613</v>
      </c>
      <c r="H87" s="49">
        <v>16</v>
      </c>
      <c r="I87" s="49">
        <v>20</v>
      </c>
      <c r="J87" s="49">
        <v>24</v>
      </c>
      <c r="K87" s="49">
        <v>16</v>
      </c>
      <c r="L87" s="49">
        <v>20</v>
      </c>
      <c r="M87" s="49">
        <v>24</v>
      </c>
      <c r="N87" s="136">
        <f t="shared" si="42"/>
        <v>9.8079999999999998</v>
      </c>
      <c r="O87" s="136">
        <f t="shared" si="43"/>
        <v>12.26</v>
      </c>
      <c r="P87" s="136">
        <f t="shared" si="44"/>
        <v>14.712</v>
      </c>
      <c r="Q87" s="240"/>
      <c r="R87" s="240"/>
      <c r="S87" s="240"/>
      <c r="T87" s="240"/>
      <c r="U87" s="240"/>
      <c r="V87" s="240"/>
      <c r="W87" s="3"/>
      <c r="X87" s="3"/>
      <c r="Y87" s="3"/>
    </row>
    <row r="88" spans="1:25" ht="15" customHeight="1" x14ac:dyDescent="0.25">
      <c r="A88" s="3"/>
      <c r="B88" s="227"/>
      <c r="C88" s="228"/>
      <c r="D88" s="228"/>
      <c r="E88" s="228"/>
      <c r="F88" s="42" t="s">
        <v>10</v>
      </c>
      <c r="G88" s="136">
        <v>219</v>
      </c>
      <c r="H88" s="49">
        <v>10</v>
      </c>
      <c r="I88" s="49">
        <v>12</v>
      </c>
      <c r="J88" s="49">
        <v>15</v>
      </c>
      <c r="K88" s="49">
        <v>8</v>
      </c>
      <c r="L88" s="49">
        <v>10</v>
      </c>
      <c r="M88" s="49">
        <v>12</v>
      </c>
      <c r="N88" s="136">
        <f t="shared" si="42"/>
        <v>2.19</v>
      </c>
      <c r="O88" s="136">
        <f t="shared" si="43"/>
        <v>2.6280000000000001</v>
      </c>
      <c r="P88" s="136">
        <f t="shared" si="44"/>
        <v>3.2850000000000001</v>
      </c>
      <c r="Q88" s="240"/>
      <c r="R88" s="240"/>
      <c r="S88" s="240"/>
      <c r="T88" s="240"/>
      <c r="U88" s="240"/>
      <c r="V88" s="240"/>
      <c r="W88" s="3"/>
      <c r="X88" s="3"/>
      <c r="Y88" s="3"/>
    </row>
    <row r="89" spans="1:25" ht="15" customHeight="1" x14ac:dyDescent="0.25">
      <c r="A89" s="3"/>
      <c r="B89" s="227"/>
      <c r="C89" s="228"/>
      <c r="D89" s="228"/>
      <c r="E89" s="228"/>
      <c r="F89" s="42" t="s">
        <v>11</v>
      </c>
      <c r="G89" s="136">
        <v>204</v>
      </c>
      <c r="H89" s="49">
        <v>9</v>
      </c>
      <c r="I89" s="49">
        <v>12</v>
      </c>
      <c r="J89" s="49">
        <v>14</v>
      </c>
      <c r="K89" s="49">
        <v>8</v>
      </c>
      <c r="L89" s="49">
        <v>10</v>
      </c>
      <c r="M89" s="49">
        <v>12</v>
      </c>
      <c r="N89" s="136">
        <f t="shared" si="42"/>
        <v>1.8360000000000001</v>
      </c>
      <c r="O89" s="136">
        <f t="shared" si="43"/>
        <v>2.448</v>
      </c>
      <c r="P89" s="136">
        <f t="shared" si="44"/>
        <v>2.8559999999999999</v>
      </c>
      <c r="Q89" s="240"/>
      <c r="R89" s="240"/>
      <c r="S89" s="240"/>
      <c r="T89" s="240"/>
      <c r="U89" s="240"/>
      <c r="V89" s="240"/>
      <c r="W89" s="3"/>
      <c r="X89" s="3"/>
      <c r="Y89" s="3"/>
    </row>
    <row r="90" spans="1:25" x14ac:dyDescent="0.25">
      <c r="A90" s="3"/>
      <c r="B90" s="227"/>
      <c r="C90" s="228"/>
      <c r="D90" s="228"/>
      <c r="E90" s="228"/>
      <c r="F90" s="42" t="s">
        <v>12</v>
      </c>
      <c r="G90" s="136">
        <v>791</v>
      </c>
      <c r="H90" s="49">
        <v>3</v>
      </c>
      <c r="I90" s="49">
        <v>4</v>
      </c>
      <c r="J90" s="49">
        <v>5</v>
      </c>
      <c r="K90" s="49">
        <v>5</v>
      </c>
      <c r="L90" s="49">
        <v>5</v>
      </c>
      <c r="M90" s="49">
        <v>7</v>
      </c>
      <c r="N90" s="136">
        <f t="shared" si="42"/>
        <v>2.3730000000000002</v>
      </c>
      <c r="O90" s="136">
        <f t="shared" si="43"/>
        <v>3.1640000000000001</v>
      </c>
      <c r="P90" s="136">
        <f t="shared" si="44"/>
        <v>3.9550000000000001</v>
      </c>
      <c r="Q90" s="240"/>
      <c r="R90" s="240"/>
      <c r="S90" s="240"/>
      <c r="T90" s="240"/>
      <c r="U90" s="240"/>
      <c r="V90" s="240"/>
      <c r="W90" s="3"/>
      <c r="X90" s="3"/>
      <c r="Y90" s="3"/>
    </row>
    <row r="91" spans="1:25" ht="15.75" x14ac:dyDescent="0.25">
      <c r="A91" s="3"/>
      <c r="B91" s="227"/>
      <c r="C91" s="228"/>
      <c r="D91" s="228"/>
      <c r="E91" s="228"/>
      <c r="F91" s="43" t="s">
        <v>19</v>
      </c>
      <c r="G91" s="136">
        <v>80</v>
      </c>
      <c r="H91" s="52">
        <v>0.2</v>
      </c>
      <c r="I91" s="52">
        <v>0.2</v>
      </c>
      <c r="J91" s="52">
        <v>0.3</v>
      </c>
      <c r="K91" s="52">
        <v>0.2</v>
      </c>
      <c r="L91" s="52">
        <v>0.2</v>
      </c>
      <c r="M91" s="52">
        <v>0.3</v>
      </c>
      <c r="N91" s="136">
        <f t="shared" si="42"/>
        <v>1.6E-2</v>
      </c>
      <c r="O91" s="136">
        <f t="shared" si="43"/>
        <v>1.6E-2</v>
      </c>
      <c r="P91" s="136">
        <f t="shared" si="44"/>
        <v>2.4E-2</v>
      </c>
      <c r="Q91" s="240"/>
      <c r="R91" s="240"/>
      <c r="S91" s="240"/>
      <c r="T91" s="240"/>
      <c r="U91" s="240"/>
      <c r="V91" s="240"/>
      <c r="W91" s="3"/>
      <c r="X91" s="3"/>
      <c r="Y91" s="3"/>
    </row>
    <row r="92" spans="1:25" ht="30" x14ac:dyDescent="0.25">
      <c r="A92" s="3"/>
      <c r="B92" s="227" t="s">
        <v>123</v>
      </c>
      <c r="C92" s="239">
        <v>50</v>
      </c>
      <c r="D92" s="239">
        <v>50</v>
      </c>
      <c r="E92" s="239">
        <v>50</v>
      </c>
      <c r="F92" s="143" t="s">
        <v>113</v>
      </c>
      <c r="G92" s="136">
        <v>412</v>
      </c>
      <c r="H92" s="49">
        <v>30</v>
      </c>
      <c r="I92" s="49">
        <v>30</v>
      </c>
      <c r="J92" s="49">
        <v>30</v>
      </c>
      <c r="K92" s="49">
        <v>30</v>
      </c>
      <c r="L92" s="49">
        <v>30</v>
      </c>
      <c r="M92" s="49">
        <v>30</v>
      </c>
      <c r="N92" s="136">
        <f t="shared" si="42"/>
        <v>12.36</v>
      </c>
      <c r="O92" s="136">
        <f t="shared" si="43"/>
        <v>12.36</v>
      </c>
      <c r="P92" s="136">
        <f t="shared" si="44"/>
        <v>12.36</v>
      </c>
      <c r="Q92" s="243">
        <f>SUM(N92:N102)</f>
        <v>64.385499999999993</v>
      </c>
      <c r="R92" s="243">
        <f>SUM(O92:O102)</f>
        <v>64.385499999999993</v>
      </c>
      <c r="S92" s="243">
        <f>SUM(P92:P102)</f>
        <v>64.385499999999993</v>
      </c>
      <c r="T92" s="261">
        <f>Q92*1.5</f>
        <v>96.578249999999997</v>
      </c>
      <c r="U92" s="270">
        <f>R92*1.5</f>
        <v>96.578249999999997</v>
      </c>
      <c r="V92" s="261">
        <f>S92*1.5</f>
        <v>96.578249999999997</v>
      </c>
      <c r="W92" s="3"/>
      <c r="X92" s="3"/>
      <c r="Y92" s="3"/>
    </row>
    <row r="93" spans="1:25" ht="30" x14ac:dyDescent="0.25">
      <c r="A93" s="3"/>
      <c r="B93" s="227"/>
      <c r="C93" s="239"/>
      <c r="D93" s="239"/>
      <c r="E93" s="239"/>
      <c r="F93" s="143" t="s">
        <v>114</v>
      </c>
      <c r="G93" s="136">
        <v>412</v>
      </c>
      <c r="H93" s="49">
        <v>2</v>
      </c>
      <c r="I93" s="49">
        <v>2</v>
      </c>
      <c r="J93" s="49">
        <v>2</v>
      </c>
      <c r="K93" s="49">
        <v>2</v>
      </c>
      <c r="L93" s="49">
        <v>2</v>
      </c>
      <c r="M93" s="49">
        <v>2</v>
      </c>
      <c r="N93" s="136">
        <f t="shared" si="42"/>
        <v>0.82399999999999995</v>
      </c>
      <c r="O93" s="136">
        <f t="shared" si="43"/>
        <v>0.82399999999999995</v>
      </c>
      <c r="P93" s="136">
        <f t="shared" si="44"/>
        <v>0.82399999999999995</v>
      </c>
      <c r="Q93" s="244"/>
      <c r="R93" s="244"/>
      <c r="S93" s="244"/>
      <c r="T93" s="261"/>
      <c r="U93" s="264"/>
      <c r="V93" s="261"/>
      <c r="W93" s="3"/>
      <c r="X93" s="3"/>
      <c r="Y93" s="3"/>
    </row>
    <row r="94" spans="1:25" x14ac:dyDescent="0.25">
      <c r="A94" s="3"/>
      <c r="B94" s="227"/>
      <c r="C94" s="239"/>
      <c r="D94" s="239"/>
      <c r="E94" s="239"/>
      <c r="F94" s="143" t="s">
        <v>29</v>
      </c>
      <c r="G94" s="136">
        <v>425</v>
      </c>
      <c r="H94" s="49">
        <v>4</v>
      </c>
      <c r="I94" s="49">
        <v>4</v>
      </c>
      <c r="J94" s="49">
        <v>4</v>
      </c>
      <c r="K94" s="49">
        <v>4</v>
      </c>
      <c r="L94" s="49">
        <v>4</v>
      </c>
      <c r="M94" s="49">
        <v>4</v>
      </c>
      <c r="N94" s="136">
        <f t="shared" si="42"/>
        <v>1.7</v>
      </c>
      <c r="O94" s="136">
        <f t="shared" si="43"/>
        <v>1.7</v>
      </c>
      <c r="P94" s="136">
        <f t="shared" si="44"/>
        <v>1.7</v>
      </c>
      <c r="Q94" s="244"/>
      <c r="R94" s="244"/>
      <c r="S94" s="244"/>
      <c r="T94" s="261"/>
      <c r="U94" s="264"/>
      <c r="V94" s="261"/>
      <c r="W94" s="3"/>
      <c r="X94" s="3"/>
      <c r="Y94" s="3"/>
    </row>
    <row r="95" spans="1:25" x14ac:dyDescent="0.25">
      <c r="A95" s="3"/>
      <c r="B95" s="227"/>
      <c r="C95" s="239"/>
      <c r="D95" s="239"/>
      <c r="E95" s="239"/>
      <c r="F95" s="143" t="s">
        <v>115</v>
      </c>
      <c r="G95" s="136">
        <v>4560</v>
      </c>
      <c r="H95" s="49">
        <v>1</v>
      </c>
      <c r="I95" s="49">
        <v>1</v>
      </c>
      <c r="J95" s="49">
        <v>1</v>
      </c>
      <c r="K95" s="49">
        <v>1</v>
      </c>
      <c r="L95" s="49">
        <v>1</v>
      </c>
      <c r="M95" s="49">
        <v>1</v>
      </c>
      <c r="N95" s="136">
        <f t="shared" si="42"/>
        <v>4.5599999999999996</v>
      </c>
      <c r="O95" s="136">
        <f t="shared" si="43"/>
        <v>4.5599999999999996</v>
      </c>
      <c r="P95" s="136">
        <f t="shared" si="44"/>
        <v>4.5599999999999996</v>
      </c>
      <c r="Q95" s="244"/>
      <c r="R95" s="244"/>
      <c r="S95" s="244"/>
      <c r="T95" s="261"/>
      <c r="U95" s="264"/>
      <c r="V95" s="261"/>
      <c r="W95" s="3"/>
      <c r="X95" s="3"/>
      <c r="Y95" s="3"/>
    </row>
    <row r="96" spans="1:25" x14ac:dyDescent="0.25">
      <c r="A96" s="3"/>
      <c r="B96" s="227"/>
      <c r="C96" s="239"/>
      <c r="D96" s="239"/>
      <c r="E96" s="239"/>
      <c r="F96" s="143" t="s">
        <v>119</v>
      </c>
      <c r="G96" s="136">
        <v>517</v>
      </c>
      <c r="H96" s="49">
        <v>5</v>
      </c>
      <c r="I96" s="49">
        <v>5</v>
      </c>
      <c r="J96" s="49">
        <v>5</v>
      </c>
      <c r="K96" s="49">
        <v>5</v>
      </c>
      <c r="L96" s="49">
        <v>5</v>
      </c>
      <c r="M96" s="49">
        <v>5</v>
      </c>
      <c r="N96" s="136">
        <f t="shared" si="42"/>
        <v>2.585</v>
      </c>
      <c r="O96" s="136">
        <f t="shared" si="43"/>
        <v>2.585</v>
      </c>
      <c r="P96" s="136">
        <f t="shared" si="44"/>
        <v>2.585</v>
      </c>
      <c r="Q96" s="244"/>
      <c r="R96" s="244"/>
      <c r="S96" s="244"/>
      <c r="T96" s="261"/>
      <c r="U96" s="264"/>
      <c r="V96" s="261"/>
      <c r="W96" s="3"/>
      <c r="X96" s="3"/>
      <c r="Y96" s="3"/>
    </row>
    <row r="97" spans="1:25" x14ac:dyDescent="0.25">
      <c r="A97" s="3"/>
      <c r="B97" s="227"/>
      <c r="C97" s="239"/>
      <c r="D97" s="239"/>
      <c r="E97" s="239"/>
      <c r="F97" s="143" t="s">
        <v>52</v>
      </c>
      <c r="G97" s="136">
        <v>417</v>
      </c>
      <c r="H97" s="49">
        <v>9</v>
      </c>
      <c r="I97" s="49">
        <v>9</v>
      </c>
      <c r="J97" s="49">
        <v>9</v>
      </c>
      <c r="K97" s="49">
        <v>9</v>
      </c>
      <c r="L97" s="49">
        <v>9</v>
      </c>
      <c r="M97" s="49">
        <v>9</v>
      </c>
      <c r="N97" s="136">
        <f t="shared" si="42"/>
        <v>3.7530000000000001</v>
      </c>
      <c r="O97" s="136">
        <f t="shared" si="43"/>
        <v>3.7530000000000001</v>
      </c>
      <c r="P97" s="136">
        <f t="shared" si="44"/>
        <v>3.7530000000000001</v>
      </c>
      <c r="Q97" s="244"/>
      <c r="R97" s="244"/>
      <c r="S97" s="244"/>
      <c r="T97" s="261"/>
      <c r="U97" s="264"/>
      <c r="V97" s="261"/>
      <c r="W97" s="3"/>
      <c r="X97" s="3"/>
      <c r="Y97" s="3"/>
    </row>
    <row r="98" spans="1:25" ht="15" customHeight="1" x14ac:dyDescent="0.25">
      <c r="A98" s="3"/>
      <c r="B98" s="227"/>
      <c r="C98" s="239"/>
      <c r="D98" s="239"/>
      <c r="E98" s="239"/>
      <c r="F98" s="143" t="s">
        <v>124</v>
      </c>
      <c r="G98" s="136">
        <v>2462</v>
      </c>
      <c r="H98" s="49">
        <v>13</v>
      </c>
      <c r="I98" s="49">
        <v>13</v>
      </c>
      <c r="J98" s="49">
        <v>13</v>
      </c>
      <c r="K98" s="49">
        <v>13</v>
      </c>
      <c r="L98" s="49">
        <v>13</v>
      </c>
      <c r="M98" s="49">
        <v>13</v>
      </c>
      <c r="N98" s="136">
        <f t="shared" si="42"/>
        <v>32.006</v>
      </c>
      <c r="O98" s="136">
        <f t="shared" si="43"/>
        <v>32.006</v>
      </c>
      <c r="P98" s="136">
        <f t="shared" si="44"/>
        <v>32.006</v>
      </c>
      <c r="Q98" s="244"/>
      <c r="R98" s="244"/>
      <c r="S98" s="244"/>
      <c r="T98" s="261"/>
      <c r="U98" s="264"/>
      <c r="V98" s="261"/>
      <c r="W98" s="3"/>
      <c r="X98" s="3"/>
      <c r="Y98" s="3"/>
    </row>
    <row r="99" spans="1:25" ht="15" customHeight="1" x14ac:dyDescent="0.25">
      <c r="A99" s="3"/>
      <c r="B99" s="227"/>
      <c r="C99" s="239"/>
      <c r="D99" s="239"/>
      <c r="E99" s="239"/>
      <c r="F99" s="143" t="s">
        <v>116</v>
      </c>
      <c r="G99" s="136">
        <v>5895</v>
      </c>
      <c r="H99" s="49">
        <v>1</v>
      </c>
      <c r="I99" s="49">
        <v>1</v>
      </c>
      <c r="J99" s="49">
        <v>1</v>
      </c>
      <c r="K99" s="49">
        <v>1</v>
      </c>
      <c r="L99" s="49">
        <v>1</v>
      </c>
      <c r="M99" s="49">
        <v>1</v>
      </c>
      <c r="N99" s="136">
        <f t="shared" si="42"/>
        <v>5.8949999999999996</v>
      </c>
      <c r="O99" s="136">
        <f t="shared" si="43"/>
        <v>5.8949999999999996</v>
      </c>
      <c r="P99" s="136">
        <f t="shared" si="44"/>
        <v>5.8949999999999996</v>
      </c>
      <c r="Q99" s="244"/>
      <c r="R99" s="244"/>
      <c r="S99" s="244"/>
      <c r="T99" s="261"/>
      <c r="U99" s="264"/>
      <c r="V99" s="261"/>
      <c r="W99" s="3"/>
      <c r="X99" s="3"/>
      <c r="Y99" s="3"/>
    </row>
    <row r="100" spans="1:25" x14ac:dyDescent="0.25">
      <c r="A100" s="3"/>
      <c r="B100" s="227"/>
      <c r="C100" s="239"/>
      <c r="D100" s="239"/>
      <c r="E100" s="239"/>
      <c r="F100" s="143" t="s">
        <v>117</v>
      </c>
      <c r="G100" s="136">
        <v>80</v>
      </c>
      <c r="H100" s="52">
        <v>0.2</v>
      </c>
      <c r="I100" s="52">
        <v>0.2</v>
      </c>
      <c r="J100" s="52">
        <v>0.2</v>
      </c>
      <c r="K100" s="52">
        <v>0.2</v>
      </c>
      <c r="L100" s="52">
        <v>0.2</v>
      </c>
      <c r="M100" s="52">
        <v>0.2</v>
      </c>
      <c r="N100" s="136">
        <f t="shared" si="42"/>
        <v>1.6E-2</v>
      </c>
      <c r="O100" s="136">
        <f t="shared" si="43"/>
        <v>1.6E-2</v>
      </c>
      <c r="P100" s="136">
        <f t="shared" si="44"/>
        <v>1.6E-2</v>
      </c>
      <c r="Q100" s="244"/>
      <c r="R100" s="244"/>
      <c r="S100" s="244"/>
      <c r="T100" s="261"/>
      <c r="U100" s="264"/>
      <c r="V100" s="261"/>
      <c r="W100" s="3"/>
      <c r="X100" s="3"/>
      <c r="Y100" s="3"/>
    </row>
    <row r="101" spans="1:25" ht="18.75" customHeight="1" x14ac:dyDescent="0.25">
      <c r="A101" s="3"/>
      <c r="B101" s="227"/>
      <c r="C101" s="239"/>
      <c r="D101" s="239"/>
      <c r="E101" s="239"/>
      <c r="F101" s="143" t="s">
        <v>118</v>
      </c>
      <c r="G101" s="136">
        <v>5650</v>
      </c>
      <c r="H101" s="136">
        <v>0.03</v>
      </c>
      <c r="I101" s="136">
        <v>0.03</v>
      </c>
      <c r="J101" s="136">
        <v>0.03</v>
      </c>
      <c r="K101" s="136">
        <v>0.03</v>
      </c>
      <c r="L101" s="136">
        <v>0.03</v>
      </c>
      <c r="M101" s="136">
        <v>0.03</v>
      </c>
      <c r="N101" s="136">
        <f t="shared" si="42"/>
        <v>0.16950000000000001</v>
      </c>
      <c r="O101" s="136">
        <f t="shared" si="43"/>
        <v>0.16950000000000001</v>
      </c>
      <c r="P101" s="136">
        <f t="shared" si="44"/>
        <v>0.16950000000000001</v>
      </c>
      <c r="Q101" s="244"/>
      <c r="R101" s="244"/>
      <c r="S101" s="244"/>
      <c r="T101" s="261"/>
      <c r="U101" s="264"/>
      <c r="V101" s="261"/>
      <c r="W101" s="3"/>
      <c r="X101" s="3"/>
      <c r="Y101" s="3"/>
    </row>
    <row r="102" spans="1:25" ht="18.75" customHeight="1" x14ac:dyDescent="0.25">
      <c r="A102" s="3"/>
      <c r="B102" s="227"/>
      <c r="C102" s="239"/>
      <c r="D102" s="239"/>
      <c r="E102" s="239"/>
      <c r="F102" s="143" t="s">
        <v>119</v>
      </c>
      <c r="G102" s="136">
        <v>517</v>
      </c>
      <c r="H102" s="49">
        <v>1</v>
      </c>
      <c r="I102" s="49">
        <v>1</v>
      </c>
      <c r="J102" s="49">
        <v>1</v>
      </c>
      <c r="K102" s="49">
        <v>1</v>
      </c>
      <c r="L102" s="49">
        <v>1</v>
      </c>
      <c r="M102" s="49">
        <v>1</v>
      </c>
      <c r="N102" s="136">
        <f t="shared" si="42"/>
        <v>0.51700000000000002</v>
      </c>
      <c r="O102" s="136">
        <f t="shared" si="43"/>
        <v>0.51700000000000002</v>
      </c>
      <c r="P102" s="136">
        <f t="shared" si="44"/>
        <v>0.51700000000000002</v>
      </c>
      <c r="Q102" s="245"/>
      <c r="R102" s="245"/>
      <c r="S102" s="245"/>
      <c r="T102" s="261"/>
      <c r="U102" s="265"/>
      <c r="V102" s="261"/>
      <c r="W102" s="3"/>
      <c r="X102" s="3"/>
      <c r="Y102" s="3"/>
    </row>
    <row r="103" spans="1:25" ht="15.75" x14ac:dyDescent="0.25">
      <c r="A103" s="3"/>
      <c r="B103" s="227" t="s">
        <v>88</v>
      </c>
      <c r="C103" s="239">
        <v>200</v>
      </c>
      <c r="D103" s="239">
        <v>200</v>
      </c>
      <c r="E103" s="239">
        <v>200</v>
      </c>
      <c r="F103" s="43" t="s">
        <v>33</v>
      </c>
      <c r="G103" s="136">
        <v>1488</v>
      </c>
      <c r="H103" s="49">
        <v>20</v>
      </c>
      <c r="I103" s="49">
        <v>20</v>
      </c>
      <c r="J103" s="49">
        <v>20</v>
      </c>
      <c r="K103" s="49">
        <v>20</v>
      </c>
      <c r="L103" s="49">
        <v>20</v>
      </c>
      <c r="M103" s="49">
        <v>20</v>
      </c>
      <c r="N103" s="136">
        <f t="shared" si="42"/>
        <v>29.76</v>
      </c>
      <c r="O103" s="136">
        <f t="shared" si="43"/>
        <v>29.76</v>
      </c>
      <c r="P103" s="136">
        <f t="shared" ref="P103:P104" si="46">H103*G103/1000</f>
        <v>29.76</v>
      </c>
      <c r="Q103" s="243">
        <f>SUM(N103:N104)</f>
        <v>33.160000000000004</v>
      </c>
      <c r="R103" s="243">
        <f t="shared" ref="R103:S103" si="47">SUM(O103:O104)</f>
        <v>33.160000000000004</v>
      </c>
      <c r="S103" s="243">
        <f t="shared" si="47"/>
        <v>33.160000000000004</v>
      </c>
      <c r="T103" s="270">
        <f>Q103*1.5</f>
        <v>49.740000000000009</v>
      </c>
      <c r="U103" s="270">
        <f>R103*1.5</f>
        <v>49.740000000000009</v>
      </c>
      <c r="V103" s="269">
        <f>S103*1.5</f>
        <v>49.740000000000009</v>
      </c>
      <c r="W103" s="3"/>
      <c r="X103" s="3"/>
      <c r="Y103" s="3"/>
    </row>
    <row r="104" spans="1:25" ht="15.75" x14ac:dyDescent="0.25">
      <c r="A104" s="3"/>
      <c r="B104" s="227"/>
      <c r="C104" s="239"/>
      <c r="D104" s="239"/>
      <c r="E104" s="239"/>
      <c r="F104" s="43" t="s">
        <v>29</v>
      </c>
      <c r="G104" s="136">
        <v>425</v>
      </c>
      <c r="H104" s="49">
        <v>8</v>
      </c>
      <c r="I104" s="49">
        <v>8</v>
      </c>
      <c r="J104" s="49">
        <v>8</v>
      </c>
      <c r="K104" s="49">
        <v>8</v>
      </c>
      <c r="L104" s="49">
        <v>8</v>
      </c>
      <c r="M104" s="49">
        <v>8</v>
      </c>
      <c r="N104" s="136">
        <f t="shared" si="42"/>
        <v>3.4</v>
      </c>
      <c r="O104" s="136">
        <f t="shared" si="43"/>
        <v>3.4</v>
      </c>
      <c r="P104" s="136">
        <f t="shared" si="46"/>
        <v>3.4</v>
      </c>
      <c r="Q104" s="245"/>
      <c r="R104" s="245"/>
      <c r="S104" s="245"/>
      <c r="T104" s="265"/>
      <c r="U104" s="265"/>
      <c r="V104" s="268"/>
      <c r="W104" s="3"/>
      <c r="X104" s="3"/>
      <c r="Y104" s="3"/>
    </row>
    <row r="105" spans="1:25" ht="30.75" thickBot="1" x14ac:dyDescent="0.3">
      <c r="A105" s="3"/>
      <c r="B105" s="60" t="s">
        <v>98</v>
      </c>
      <c r="C105" s="59">
        <v>30</v>
      </c>
      <c r="D105" s="59">
        <v>50</v>
      </c>
      <c r="E105" s="59">
        <v>50</v>
      </c>
      <c r="F105" s="60" t="s">
        <v>98</v>
      </c>
      <c r="G105" s="44">
        <v>550</v>
      </c>
      <c r="H105" s="50">
        <v>30</v>
      </c>
      <c r="I105" s="50">
        <v>50</v>
      </c>
      <c r="J105" s="50">
        <v>50</v>
      </c>
      <c r="K105" s="50">
        <v>30</v>
      </c>
      <c r="L105" s="50">
        <v>50</v>
      </c>
      <c r="M105" s="50">
        <v>50</v>
      </c>
      <c r="N105" s="136">
        <f t="shared" si="42"/>
        <v>16.5</v>
      </c>
      <c r="O105" s="136">
        <f t="shared" si="43"/>
        <v>27.5</v>
      </c>
      <c r="P105" s="136">
        <f t="shared" ref="P105" si="48">J105*G105/1000</f>
        <v>27.5</v>
      </c>
      <c r="Q105" s="114">
        <f>N105</f>
        <v>16.5</v>
      </c>
      <c r="R105" s="114">
        <f t="shared" ref="R105:S105" si="49">O105</f>
        <v>27.5</v>
      </c>
      <c r="S105" s="114">
        <f t="shared" si="49"/>
        <v>27.5</v>
      </c>
      <c r="T105" s="116">
        <f>Q105*1.5</f>
        <v>24.75</v>
      </c>
      <c r="U105" s="116">
        <f>R105*1.5</f>
        <v>41.25</v>
      </c>
      <c r="V105" s="118">
        <f>S105*1.5</f>
        <v>41.25</v>
      </c>
      <c r="W105" s="3"/>
      <c r="X105" s="3"/>
      <c r="Y105" s="3"/>
    </row>
    <row r="106" spans="1:25" ht="15.75" thickBot="1" x14ac:dyDescent="0.3">
      <c r="A106" s="234"/>
      <c r="B106" s="234"/>
      <c r="C106" s="234"/>
      <c r="D106" s="234"/>
      <c r="E106" s="234"/>
      <c r="F106" s="234"/>
      <c r="G106" s="234"/>
      <c r="H106" s="234"/>
      <c r="I106" s="234"/>
      <c r="J106" s="234"/>
      <c r="K106" s="234"/>
      <c r="L106" s="234"/>
      <c r="M106" s="234"/>
      <c r="N106" s="234"/>
      <c r="O106" s="234"/>
      <c r="P106" s="277"/>
      <c r="Q106" s="80">
        <f>SUM(Q82:Q105)</f>
        <v>440.79450000000003</v>
      </c>
      <c r="R106" s="80">
        <f t="shared" ref="R106:V106" si="50">SUM(R82:R105)</f>
        <v>551.08749999999998</v>
      </c>
      <c r="S106" s="80">
        <f t="shared" si="50"/>
        <v>648.15649999999994</v>
      </c>
      <c r="T106" s="80">
        <f t="shared" si="50"/>
        <v>661.19175000000007</v>
      </c>
      <c r="U106" s="80">
        <f t="shared" si="50"/>
        <v>826.63124999999991</v>
      </c>
      <c r="V106" s="97">
        <f t="shared" si="50"/>
        <v>972.23475000000008</v>
      </c>
      <c r="W106" s="3"/>
      <c r="X106" s="3"/>
      <c r="Y106" s="3"/>
    </row>
    <row r="107" spans="1:25" ht="15.75" x14ac:dyDescent="0.25">
      <c r="A107" s="158"/>
      <c r="B107" s="150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"/>
      <c r="O107" s="1"/>
      <c r="P107" s="1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3"/>
      <c r="R112" s="3"/>
      <c r="S112" s="3"/>
      <c r="T112" s="3"/>
      <c r="U112" s="3"/>
      <c r="V112" s="3"/>
      <c r="W112" s="3"/>
      <c r="X112" s="3"/>
      <c r="Y112" s="3"/>
    </row>
    <row r="113" spans="2:21" ht="15.75" x14ac:dyDescent="0.25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2"/>
      <c r="R113" s="2"/>
      <c r="S113" s="2"/>
      <c r="T113" s="2"/>
      <c r="U113" s="2"/>
    </row>
    <row r="114" spans="2:21" ht="15.75" x14ac:dyDescent="0.25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2"/>
      <c r="R114" s="2"/>
      <c r="S114" s="2"/>
      <c r="T114" s="2"/>
      <c r="U114" s="2"/>
    </row>
    <row r="115" spans="2:21" ht="15.75" x14ac:dyDescent="0.25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2"/>
      <c r="R115" s="2"/>
      <c r="S115" s="2"/>
      <c r="T115" s="2"/>
      <c r="U115" s="2"/>
    </row>
    <row r="116" spans="2:2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</sheetData>
  <mergeCells count="191">
    <mergeCell ref="U92:U102"/>
    <mergeCell ref="V92:V102"/>
    <mergeCell ref="B103:B104"/>
    <mergeCell ref="C103:C104"/>
    <mergeCell ref="D103:D104"/>
    <mergeCell ref="E103:E104"/>
    <mergeCell ref="Q103:Q104"/>
    <mergeCell ref="R103:R104"/>
    <mergeCell ref="B92:B102"/>
    <mergeCell ref="C92:C102"/>
    <mergeCell ref="D92:D102"/>
    <mergeCell ref="E92:E102"/>
    <mergeCell ref="Q92:Q102"/>
    <mergeCell ref="R92:R102"/>
    <mergeCell ref="S103:S104"/>
    <mergeCell ref="T103:T104"/>
    <mergeCell ref="U103:U104"/>
    <mergeCell ref="A106:P106"/>
    <mergeCell ref="S82:S85"/>
    <mergeCell ref="T82:T85"/>
    <mergeCell ref="U82:U85"/>
    <mergeCell ref="V82:V85"/>
    <mergeCell ref="B86:B91"/>
    <mergeCell ref="C86:C91"/>
    <mergeCell ref="D86:D91"/>
    <mergeCell ref="E86:E91"/>
    <mergeCell ref="Q86:Q91"/>
    <mergeCell ref="R86:R91"/>
    <mergeCell ref="B82:B85"/>
    <mergeCell ref="C82:C85"/>
    <mergeCell ref="D82:D85"/>
    <mergeCell ref="E82:E85"/>
    <mergeCell ref="Q82:Q85"/>
    <mergeCell ref="R82:R85"/>
    <mergeCell ref="S86:S91"/>
    <mergeCell ref="T86:T91"/>
    <mergeCell ref="U86:U91"/>
    <mergeCell ref="V86:V91"/>
    <mergeCell ref="V103:V104"/>
    <mergeCell ref="S92:S102"/>
    <mergeCell ref="T92:T102"/>
    <mergeCell ref="S76:S78"/>
    <mergeCell ref="T76:T78"/>
    <mergeCell ref="U76:U78"/>
    <mergeCell ref="V76:V78"/>
    <mergeCell ref="B81:P81"/>
    <mergeCell ref="S71:S75"/>
    <mergeCell ref="T71:T75"/>
    <mergeCell ref="U71:U75"/>
    <mergeCell ref="V71:V75"/>
    <mergeCell ref="B76:B78"/>
    <mergeCell ref="C76:C78"/>
    <mergeCell ref="D76:D78"/>
    <mergeCell ref="E76:E78"/>
    <mergeCell ref="Q76:Q78"/>
    <mergeCell ref="R76:R78"/>
    <mergeCell ref="A80:P80"/>
    <mergeCell ref="S65:S70"/>
    <mergeCell ref="T65:T70"/>
    <mergeCell ref="U65:U70"/>
    <mergeCell ref="V65:V70"/>
    <mergeCell ref="B71:B75"/>
    <mergeCell ref="C71:C75"/>
    <mergeCell ref="D71:D75"/>
    <mergeCell ref="E71:E75"/>
    <mergeCell ref="Q71:Q75"/>
    <mergeCell ref="R71:R75"/>
    <mergeCell ref="B65:B70"/>
    <mergeCell ref="C65:C70"/>
    <mergeCell ref="D65:D70"/>
    <mergeCell ref="E65:E70"/>
    <mergeCell ref="Q65:Q70"/>
    <mergeCell ref="R65:R70"/>
    <mergeCell ref="V59:V60"/>
    <mergeCell ref="B64:P64"/>
    <mergeCell ref="S55:S57"/>
    <mergeCell ref="T55:T57"/>
    <mergeCell ref="U55:U57"/>
    <mergeCell ref="V55:V57"/>
    <mergeCell ref="B59:B60"/>
    <mergeCell ref="C59:C60"/>
    <mergeCell ref="D59:D60"/>
    <mergeCell ref="E59:E60"/>
    <mergeCell ref="Q59:Q60"/>
    <mergeCell ref="R59:R60"/>
    <mergeCell ref="B55:B57"/>
    <mergeCell ref="C55:C57"/>
    <mergeCell ref="D55:D57"/>
    <mergeCell ref="E55:E57"/>
    <mergeCell ref="Q55:Q57"/>
    <mergeCell ref="R55:R57"/>
    <mergeCell ref="S59:S60"/>
    <mergeCell ref="T59:T60"/>
    <mergeCell ref="U59:U60"/>
    <mergeCell ref="A63:P63"/>
    <mergeCell ref="S46:S51"/>
    <mergeCell ref="T46:T51"/>
    <mergeCell ref="U46:U51"/>
    <mergeCell ref="V46:V51"/>
    <mergeCell ref="B52:B54"/>
    <mergeCell ref="C52:C54"/>
    <mergeCell ref="D52:D54"/>
    <mergeCell ref="E52:E54"/>
    <mergeCell ref="Q52:Q54"/>
    <mergeCell ref="R52:R54"/>
    <mergeCell ref="B46:B51"/>
    <mergeCell ref="C46:C51"/>
    <mergeCell ref="D46:D51"/>
    <mergeCell ref="E46:E51"/>
    <mergeCell ref="Q46:Q51"/>
    <mergeCell ref="R46:R51"/>
    <mergeCell ref="S52:S54"/>
    <mergeCell ref="T52:T54"/>
    <mergeCell ref="U52:U54"/>
    <mergeCell ref="V52:V54"/>
    <mergeCell ref="S41:S42"/>
    <mergeCell ref="T41:T42"/>
    <mergeCell ref="U41:U42"/>
    <mergeCell ref="V41:V42"/>
    <mergeCell ref="B45:V45"/>
    <mergeCell ref="S38:S40"/>
    <mergeCell ref="T38:T40"/>
    <mergeCell ref="U38:U40"/>
    <mergeCell ref="V38:V40"/>
    <mergeCell ref="B41:B42"/>
    <mergeCell ref="C41:C42"/>
    <mergeCell ref="D41:D42"/>
    <mergeCell ref="E41:E42"/>
    <mergeCell ref="Q41:Q42"/>
    <mergeCell ref="R41:R42"/>
    <mergeCell ref="A44:P44"/>
    <mergeCell ref="S28:S37"/>
    <mergeCell ref="T28:T37"/>
    <mergeCell ref="U28:U37"/>
    <mergeCell ref="V28:V37"/>
    <mergeCell ref="B38:B40"/>
    <mergeCell ref="C38:C40"/>
    <mergeCell ref="D38:D40"/>
    <mergeCell ref="E38:E40"/>
    <mergeCell ref="Q38:Q40"/>
    <mergeCell ref="R38:R40"/>
    <mergeCell ref="B28:B37"/>
    <mergeCell ref="C28:C37"/>
    <mergeCell ref="D28:D37"/>
    <mergeCell ref="E28:E37"/>
    <mergeCell ref="Q28:Q37"/>
    <mergeCell ref="R28:R37"/>
    <mergeCell ref="V21:V23"/>
    <mergeCell ref="B27:V27"/>
    <mergeCell ref="S15:S20"/>
    <mergeCell ref="T15:T20"/>
    <mergeCell ref="U15:U20"/>
    <mergeCell ref="V15:V20"/>
    <mergeCell ref="B21:B23"/>
    <mergeCell ref="C21:C23"/>
    <mergeCell ref="D21:D23"/>
    <mergeCell ref="E21:E23"/>
    <mergeCell ref="Q21:Q23"/>
    <mergeCell ref="R21:R23"/>
    <mergeCell ref="B15:B20"/>
    <mergeCell ref="C15:C20"/>
    <mergeCell ref="D15:D20"/>
    <mergeCell ref="E15:E20"/>
    <mergeCell ref="Q15:Q20"/>
    <mergeCell ref="R15:R20"/>
    <mergeCell ref="S21:S23"/>
    <mergeCell ref="T21:T23"/>
    <mergeCell ref="U21:U23"/>
    <mergeCell ref="A26:P26"/>
    <mergeCell ref="T6:V6"/>
    <mergeCell ref="B9:V9"/>
    <mergeCell ref="B10:B14"/>
    <mergeCell ref="C10:C14"/>
    <mergeCell ref="D10:D14"/>
    <mergeCell ref="E10:E14"/>
    <mergeCell ref="Q10:Q14"/>
    <mergeCell ref="R10:R14"/>
    <mergeCell ref="S10:S14"/>
    <mergeCell ref="T10:T14"/>
    <mergeCell ref="U10:U14"/>
    <mergeCell ref="V10:V14"/>
    <mergeCell ref="A8:V8"/>
    <mergeCell ref="B2:P2"/>
    <mergeCell ref="B6:B7"/>
    <mergeCell ref="C6:E6"/>
    <mergeCell ref="F6:F7"/>
    <mergeCell ref="G6:G7"/>
    <mergeCell ref="H6:J6"/>
    <mergeCell ref="K6:M6"/>
    <mergeCell ref="N6:P6"/>
    <mergeCell ref="Q6:S6"/>
  </mergeCells>
  <pageMargins left="0.7" right="0.7" top="0.75" bottom="0.75" header="0.3" footer="0.3"/>
  <pageSetup paperSize="9" scale="41" orientation="portrait" r:id="rId1"/>
  <rowBreaks count="1" manualBreakCount="1">
    <brk id="107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лето-осень 1</vt:lpstr>
      <vt:lpstr>лето-осень 2</vt:lpstr>
      <vt:lpstr>лето-осень 3 </vt:lpstr>
      <vt:lpstr>лето-осень 4</vt:lpstr>
      <vt:lpstr>зима-весна 1н </vt:lpstr>
      <vt:lpstr>зима-весна 2 н </vt:lpstr>
      <vt:lpstr>зима-весна 3н </vt:lpstr>
      <vt:lpstr>зима-весна 4 н</vt:lpstr>
      <vt:lpstr>'зима-весна 1н '!Область_печати</vt:lpstr>
      <vt:lpstr>'зима-весна 2 н '!Область_печати</vt:lpstr>
      <vt:lpstr>'зима-весна 3н '!Область_печати</vt:lpstr>
      <vt:lpstr>'зима-весна 4 н'!Область_печати</vt:lpstr>
      <vt:lpstr>'лето-осень 1'!Область_печати</vt:lpstr>
      <vt:lpstr>'лето-осень 2'!Область_печати</vt:lpstr>
      <vt:lpstr>'лето-осень 3 '!Область_печати</vt:lpstr>
      <vt:lpstr>'лето-осень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2025-08-08T08:47:46Z</cp:lastPrinted>
  <dcterms:created xsi:type="dcterms:W3CDTF">2015-06-05T18:19:34Z</dcterms:created>
  <dcterms:modified xsi:type="dcterms:W3CDTF">2025-08-08T11:12:07Z</dcterms:modified>
</cp:coreProperties>
</file>